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ASUS\Desktop\Kỳ họp thứ 17\DTNQ KỲ HỌP THÔNG QUA\BAN VHXH\"/>
    </mc:Choice>
  </mc:AlternateContent>
  <xr:revisionPtr revIDLastSave="0" documentId="13_ncr:1_{C9296F06-1C24-4E9E-86CA-5F7E1098C306}" xr6:coauthVersionLast="45" xr6:coauthVersionMax="46" xr10:uidLastSave="{00000000-0000-0000-0000-000000000000}"/>
  <bookViews>
    <workbookView xWindow="1260" yWindow="156" windowWidth="9024" windowHeight="11268" firstSheet="4" activeTab="4" xr2:uid="{00000000-000D-0000-FFFF-FFFF00000000}"/>
  </bookViews>
  <sheets>
    <sheet name="Tổng hợp xe pv chung (2)" sheetId="1" state="hidden" r:id="rId1"/>
    <sheet name="PHỤ LỤC 1" sheetId="15" state="hidden" r:id="rId2"/>
    <sheet name="PHỤ LỤC 2" sheetId="16" state="hidden" r:id="rId3"/>
    <sheet name="PHỤ LỤC 3" sheetId="19" state="hidden" r:id="rId4"/>
    <sheet name="KÈM NGHỊ QUYẾT" sheetId="20" r:id="rId5"/>
  </sheets>
  <definedNames>
    <definedName name="_xlnm._FilterDatabase" localSheetId="0" hidden="1">'Tổng hợp xe pv chung (2)'!$C$4:$M$94</definedName>
    <definedName name="_xlnm.Print_Area" localSheetId="0">'Tổng hợp xe pv chung (2)'!$B$1:$M$279</definedName>
    <definedName name="_xlnm.Print_Titles" localSheetId="4">'KÈM NGHỊ QUYẾT'!$6:$7</definedName>
    <definedName name="_xlnm.Print_Titles" localSheetId="1">'PHỤ LỤC 1'!$6:$7</definedName>
    <definedName name="_xlnm.Print_Titles" localSheetId="3">'PHỤ LỤC 3'!$6:$7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15" l="1"/>
  <c r="C13" i="15"/>
  <c r="C32" i="15"/>
  <c r="C38" i="15"/>
  <c r="C42" i="15"/>
  <c r="C8" i="15" l="1"/>
  <c r="D12" i="20" l="1"/>
  <c r="D11" i="20" s="1"/>
  <c r="D8" i="20" s="1"/>
  <c r="C12" i="20"/>
  <c r="C11" i="20" s="1"/>
  <c r="C8" i="20" s="1"/>
  <c r="E11" i="20"/>
  <c r="E8" i="20" s="1"/>
  <c r="E11" i="19" l="1"/>
  <c r="E8" i="19" s="1"/>
  <c r="D12" i="19"/>
  <c r="D11" i="19" s="1"/>
  <c r="D8" i="19" s="1"/>
  <c r="C12" i="19"/>
  <c r="C11" i="19" s="1"/>
  <c r="C8" i="19" s="1"/>
  <c r="C8" i="16" l="1"/>
  <c r="K36" i="1" l="1"/>
  <c r="J36" i="1"/>
  <c r="I36" i="1"/>
  <c r="H36" i="1"/>
  <c r="I8" i="1"/>
  <c r="J8" i="1"/>
  <c r="K8" i="1"/>
  <c r="H8" i="1"/>
  <c r="E8" i="1" l="1"/>
  <c r="F8" i="1"/>
  <c r="I7" i="1"/>
  <c r="U8" i="1"/>
  <c r="V8" i="1"/>
  <c r="W9" i="1"/>
  <c r="R10" i="1"/>
  <c r="R11" i="1"/>
  <c r="R12" i="1"/>
  <c r="R13" i="1"/>
  <c r="W13" i="1"/>
  <c r="R14" i="1"/>
  <c r="R15" i="1"/>
  <c r="R16" i="1"/>
  <c r="W16" i="1"/>
  <c r="R17" i="1"/>
  <c r="R18" i="1"/>
  <c r="W18" i="1"/>
  <c r="R19" i="1"/>
  <c r="W19" i="1"/>
  <c r="R20" i="1"/>
  <c r="W20" i="1"/>
  <c r="R21" i="1"/>
  <c r="W21" i="1"/>
  <c r="R22" i="1"/>
  <c r="R23" i="1"/>
  <c r="R24" i="1"/>
  <c r="W24" i="1"/>
  <c r="R25" i="1"/>
  <c r="W25" i="1"/>
  <c r="R26" i="1"/>
  <c r="R27" i="1"/>
  <c r="R28" i="1"/>
  <c r="W28" i="1"/>
  <c r="R29" i="1"/>
  <c r="W29" i="1"/>
  <c r="R30" i="1"/>
  <c r="R31" i="1"/>
  <c r="W31" i="1"/>
  <c r="R32" i="1"/>
  <c r="R33" i="1"/>
  <c r="W33" i="1"/>
  <c r="R34" i="1"/>
  <c r="R35" i="1"/>
  <c r="E36" i="1"/>
  <c r="F36" i="1"/>
  <c r="R36" i="1"/>
  <c r="U36" i="1"/>
  <c r="V36" i="1"/>
  <c r="R37" i="1"/>
  <c r="W37" i="1"/>
  <c r="R38" i="1"/>
  <c r="T38" i="1"/>
  <c r="R39" i="1"/>
  <c r="T39" i="1"/>
  <c r="R40" i="1"/>
  <c r="R41" i="1"/>
  <c r="R42" i="1"/>
  <c r="R43" i="1"/>
  <c r="W43" i="1"/>
  <c r="R44" i="1"/>
  <c r="R45" i="1"/>
  <c r="R46" i="1"/>
  <c r="W46" i="1"/>
  <c r="R47" i="1"/>
  <c r="R48" i="1"/>
  <c r="R49" i="1"/>
  <c r="W49" i="1"/>
  <c r="R50" i="1"/>
  <c r="R51" i="1"/>
  <c r="W51" i="1"/>
  <c r="R52" i="1"/>
  <c r="R53" i="1"/>
  <c r="R54" i="1"/>
  <c r="W54" i="1"/>
  <c r="R55" i="1"/>
  <c r="R56" i="1"/>
  <c r="W56" i="1"/>
  <c r="R57" i="1"/>
  <c r="R58" i="1"/>
  <c r="R59" i="1"/>
  <c r="W59" i="1"/>
  <c r="R60" i="1"/>
  <c r="W60" i="1"/>
  <c r="R61" i="1"/>
  <c r="R62" i="1"/>
  <c r="R63" i="1"/>
  <c r="W63" i="1"/>
  <c r="R64" i="1"/>
  <c r="R65" i="1"/>
  <c r="R66" i="1"/>
  <c r="W66" i="1"/>
  <c r="R67" i="1"/>
  <c r="R68" i="1"/>
  <c r="R69" i="1"/>
  <c r="W69" i="1"/>
  <c r="R70" i="1"/>
  <c r="R71" i="1"/>
  <c r="W71" i="1"/>
  <c r="R72" i="1"/>
  <c r="W72" i="1"/>
  <c r="R73" i="1"/>
  <c r="W73" i="1"/>
  <c r="R74" i="1"/>
  <c r="W74" i="1"/>
  <c r="R75" i="1"/>
  <c r="R76" i="1"/>
  <c r="W76" i="1"/>
  <c r="R77" i="1"/>
  <c r="R78" i="1"/>
  <c r="R79" i="1"/>
  <c r="W79" i="1"/>
  <c r="R80" i="1"/>
  <c r="W80" i="1"/>
  <c r="R81" i="1"/>
  <c r="R82" i="1"/>
  <c r="R83" i="1"/>
  <c r="W83" i="1"/>
  <c r="R84" i="1"/>
  <c r="W84" i="1"/>
  <c r="R85" i="1"/>
  <c r="W85" i="1"/>
  <c r="R86" i="1"/>
  <c r="W86" i="1"/>
  <c r="R87" i="1"/>
  <c r="R88" i="1"/>
  <c r="R89" i="1"/>
  <c r="W89" i="1"/>
  <c r="H7" i="1" l="1"/>
  <c r="K7" i="1"/>
  <c r="F7" i="1"/>
  <c r="J7" i="1"/>
  <c r="E7" i="1"/>
  <c r="W8" i="1"/>
  <c r="W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hp</author>
  </authors>
  <commentList>
    <comment ref="O22" authorId="0" shapeId="0" xr:uid="{00000000-0006-0000-0000-000001000000}">
      <text>
        <r>
          <rPr>
            <b/>
            <sz val="9"/>
            <color indexed="81"/>
            <rFont val="Tahoma"/>
            <family val="2"/>
          </rPr>
          <t>Administrator:</t>
        </r>
        <r>
          <rPr>
            <sz val="9"/>
            <color indexed="81"/>
            <rFont val="Tahoma"/>
            <family val="2"/>
          </rPr>
          <t xml:space="preserve">
Đã thanh lý tại QĐ 1230/QĐ-UBND 08/07/2022</t>
        </r>
      </text>
    </comment>
    <comment ref="P77" authorId="1" shapeId="0" xr:uid="{00000000-0006-0000-0000-000002000000}">
      <text>
        <r>
          <rPr>
            <b/>
            <sz val="9"/>
            <color indexed="81"/>
            <rFont val="Tahoma"/>
            <family val="2"/>
          </rPr>
          <t>hp:</t>
        </r>
        <r>
          <rPr>
            <sz val="9"/>
            <color indexed="81"/>
            <rFont val="Tahoma"/>
            <family val="2"/>
          </rPr>
          <t xml:space="preserve">
2012</t>
        </r>
      </text>
    </comment>
  </commentList>
</comments>
</file>

<file path=xl/sharedStrings.xml><?xml version="1.0" encoding="utf-8"?>
<sst xmlns="http://schemas.openxmlformats.org/spreadsheetml/2006/main" count="486" uniqueCount="289">
  <si>
    <t>Ưu tiên 5: Thay thế xe ô tô gầm thấp bằng ô tô gầm cao hoặc có xe otô quá cũ tuy nhiên mới được mua sắm, bổ sung trong vòng 03 năm trở về đây</t>
  </si>
  <si>
    <t>Ưu tiên 4: Xe ô tô theo tiêu chuẩn định mức đã quá cũ</t>
  </si>
  <si>
    <t>Ưu tiên 3: Toàn bộ xe ô tô theo tiêu chuẩn định mức đã quá cũ (toàn bộ xe)</t>
  </si>
  <si>
    <t>Ưu tiên 2: Thiếu xe so với tiêu chuẩn định mức</t>
  </si>
  <si>
    <t>Ưu tiên 1: Thiếu xe so với tiêu chuẩn định mức đồng thời xe ô tô hiện có đã quá cũ. Chưa được bổ sung lần nào gần đây</t>
  </si>
  <si>
    <t>Ghi chú:</t>
  </si>
  <si>
    <t>2013</t>
  </si>
  <si>
    <t>UBND huyện Pác Nặm</t>
  </si>
  <si>
    <t>2006</t>
  </si>
  <si>
    <t>UT5</t>
  </si>
  <si>
    <t>01 xe cũ (1-16 năm), thiếu so với tiêu chuẩn định mức 01 xe, tuy nhiên đơn vị đang quản lý, sử dụng 01 xe FORD EVEREST của dự án CSSP</t>
  </si>
  <si>
    <t>Xe ALTIS  97A-6777 Năm SX 2006</t>
  </si>
  <si>
    <t>2020</t>
  </si>
  <si>
    <t>Xe Fortuner 97A-005.46 Năm SX 2020</t>
  </si>
  <si>
    <t>UBND huyện Chợ Mới</t>
  </si>
  <si>
    <t>2003</t>
  </si>
  <si>
    <t>Xe LADCRUISE 97A-2467 Năm SX 2003</t>
  </si>
  <si>
    <t>UT2</t>
  </si>
  <si>
    <t>Thiếu so với TCĐM 01 xe và 01 xe quá cũ (19 năm) đề xuất mua mới 01 xe</t>
  </si>
  <si>
    <t>UBND huyện Na Rì</t>
  </si>
  <si>
    <t>Xe INNOVA 97A-000.05 Năm SX 2011</t>
  </si>
  <si>
    <t>Thiếu so với tiêu chuẩn định mức 01 cái tuy nhiên đơn vị đang quản lý sử dụng 01 xe FORD EVEREST của dự án CSSP</t>
  </si>
  <si>
    <t>UBND huyện Ngân Sơn</t>
  </si>
  <si>
    <t>Xe VIOS 97A- 000.33 Năm SX  2011</t>
  </si>
  <si>
    <t>01 xe đủ điều kiện thanh lý (17 năm) tuy nhiên vẫn mới hơn so với các đơn vị khác</t>
  </si>
  <si>
    <t>Xe VIOS 97A-000.33 Năm SX  2011</t>
  </si>
  <si>
    <t>UBND huyện Ba Bể</t>
  </si>
  <si>
    <t>Xe CAMRY 97A-0999 Năm SX 2001</t>
  </si>
  <si>
    <t>01 xe quá cũ (21 năm), đơn vị đang quản lý, sử dụng 01 xe FORD EVEREST của dự án CSSP đồng thời mới được mua 01 xe 02 cầu năm 2022</t>
  </si>
  <si>
    <t>2010</t>
  </si>
  <si>
    <t>Xe FORD EVEREST  97A-00459 Năm SX 2010</t>
  </si>
  <si>
    <t>UBND huyện Chợ Đồn</t>
  </si>
  <si>
    <t>Xe Fortuner 97A-00512 Năm SX 2014</t>
  </si>
  <si>
    <t>Đề xuất mua bổ sung để đủ theo tiêu chuẩn định mức</t>
  </si>
  <si>
    <t xml:space="preserve"> </t>
  </si>
  <si>
    <t>01 xe đã quá cũ (23 năm), tuy nhiên năm 2020 mới được mua 01 xe 2 cầu</t>
  </si>
  <si>
    <t>Xe VIOS 97A-000.89 Năm SX 2011</t>
  </si>
  <si>
    <t>UBND huyện Bạch Thông</t>
  </si>
  <si>
    <t>Xe CAMRY 97A-0575 Năm SX 1998</t>
  </si>
  <si>
    <t>UBND thành phố Bắc Kạn</t>
  </si>
  <si>
    <t>Xe VIOS 97A-000.17 Năm SX 2011</t>
  </si>
  <si>
    <t>UT1</t>
  </si>
  <si>
    <t>01 xe đã quá cũ (24 năm) thiếu so với tiêu chuẩn định mức 01 xe. Đề xuất mua mới thay thế xe đã quá cũ</t>
  </si>
  <si>
    <t>Xe PAJERO 97A-000.36 Năm SX 2002</t>
  </si>
  <si>
    <t>BQL Vườn quốc gia Ba Bể</t>
  </si>
  <si>
    <t>01 xe đã quá cũ (20 năm) đề xuất thay thế</t>
  </si>
  <si>
    <t xml:space="preserve"> Xe Jolie 97A-004.82 Năm SX 2005</t>
  </si>
  <si>
    <t>Quỹ phát triển rừng, đất và bảo vệ môi trường</t>
  </si>
  <si>
    <t>UT3</t>
  </si>
  <si>
    <t>1-17</t>
  </si>
  <si>
    <t>Đang đấu thầu mua mới 01 xe 7 chỗ 2 cầu</t>
  </si>
  <si>
    <t>Ban Quản lý dự án ĐTXD Công trình NN&amp;PTNT tỉnh Bắc Kạn</t>
  </si>
  <si>
    <t>Ban QLDA đầu tư xây dựng tỉnh Bắc Kạn</t>
  </si>
  <si>
    <t>1-12</t>
  </si>
  <si>
    <t xml:space="preserve"> Xe COROLLA 97M-000.07 Năm SX 2010</t>
  </si>
  <si>
    <t>Xe đã đủ điều kiện thanh lý (17 năm)</t>
  </si>
  <si>
    <t>Xe Ford Laser  81B-0605 Năm SX 2005</t>
  </si>
  <si>
    <t>Ban QL các khu công nghiệp</t>
  </si>
  <si>
    <t>Xe FORD LASER   97A-0331 Năm SX 2002</t>
  </si>
  <si>
    <t>Sở Nội vụ</t>
  </si>
  <si>
    <t>Xe Fortuner 97A-003.05 Năm SX 2012</t>
  </si>
  <si>
    <t>UT4</t>
  </si>
  <si>
    <t>01 xe quá cũ (20 năm) đề xuất thay thế xe</t>
  </si>
  <si>
    <t>Xe LADCRUISE 97A-00436 Năm SX 2006</t>
  </si>
  <si>
    <t>Sở Tài nguyên và Môi trường</t>
  </si>
  <si>
    <t>Xe TOYOTA- VIOS 97A-000.19 Năm SX  2010</t>
  </si>
  <si>
    <t>01 xe quá cũ (16 năm)</t>
  </si>
  <si>
    <t>Xe MITSUBSHI  97A-0394 Năm SX 2002</t>
  </si>
  <si>
    <t>Sở Văn hóa, Thể dục &amp; du lịch</t>
  </si>
  <si>
    <t>Xe MITSUBSHI  97A-000.37 Năm SX 2005</t>
  </si>
  <si>
    <t>2 xe quá cũ (1-20 năm, 1-17 năm) đề xuất thay thế xe</t>
  </si>
  <si>
    <t xml:space="preserve"> Sở Lao động TB &amp;XH</t>
  </si>
  <si>
    <t>Xe INNOVA 97A- 000.07 Năm SX 2011</t>
  </si>
  <si>
    <t xml:space="preserve"> Xe ALTIIS 97A-6789 Năm SX 2006</t>
  </si>
  <si>
    <t>Sở Giáo dục&amp; Đào tạo</t>
  </si>
  <si>
    <t>Xe Camry 31C-5789 Năm SX 2003</t>
  </si>
  <si>
    <t>Cả 02 xe đã quá cũ: 1-19, 1-16</t>
  </si>
  <si>
    <t xml:space="preserve"> Xe CROLA 97A-003.08 Năm SX 2013</t>
  </si>
  <si>
    <t>Sở Giao thông Vận tải</t>
  </si>
  <si>
    <t>Đề nghị bổ sung theo tiêu chuẩn, định mức</t>
  </si>
  <si>
    <t>2014</t>
  </si>
  <si>
    <t>Xe Fortuner 97A-003.34 Năm SX 2014</t>
  </si>
  <si>
    <t>Sở Công Thương</t>
  </si>
  <si>
    <t>2000</t>
  </si>
  <si>
    <t xml:space="preserve"> Xe Jolie 97A-000.24 Năm SX 2000</t>
  </si>
  <si>
    <t>01 xe đã quá cũ (22 năm) đề xuất thay thế xe</t>
  </si>
  <si>
    <t>Xe VIOS 97A- 000.11 Năm SX 2010</t>
  </si>
  <si>
    <t>Sở Khoa học CN</t>
  </si>
  <si>
    <t>Xe Corolla Altis 1.8  97A-003.09 Năm SX 2013</t>
  </si>
  <si>
    <t>Sở Tư pháp</t>
  </si>
  <si>
    <t>Xe PAJERO GLV6  97A-1459 Năm SX 2003</t>
  </si>
  <si>
    <t>01 xe đã quá cũ (1-19 năm) đề nghị xem xét thay thế</t>
  </si>
  <si>
    <t>1997</t>
  </si>
  <si>
    <t>Xe Uoat (Thanh xuân)  97A-0362 Năm SX 1997</t>
  </si>
  <si>
    <t>Đài phát thanh - TH</t>
  </si>
  <si>
    <t>2001</t>
  </si>
  <si>
    <t>Xe LADCRUISE 97A-00398 Năm SX 2001</t>
  </si>
  <si>
    <t>02 xe đã quá cũ (1-21 năm, 1-25 năm) đề nghị trước mắt thay thế 01 xe</t>
  </si>
  <si>
    <t>Xe Pajero G  97A-5789 Năm SX 2005</t>
  </si>
  <si>
    <t>Văn phòng Đoàn ĐBQH và HĐND Tỉnh</t>
  </si>
  <si>
    <t>Xe Camry 2.4  97A-299.99 Năm SX 2010</t>
  </si>
  <si>
    <t>Xe Camry  97A-6788 Năm SX 2008</t>
  </si>
  <si>
    <t>Xe Fortuner  97A-004.94 Năm SX 2016</t>
  </si>
  <si>
    <t>Xe Fortuner  97A-005.29 Năm SX 2012</t>
  </si>
  <si>
    <t>2012</t>
  </si>
  <si>
    <t>Các cơ quan khối chính quyền</t>
  </si>
  <si>
    <t>II</t>
  </si>
  <si>
    <t>2002</t>
  </si>
  <si>
    <t>Xe CAMRY 97A-2999 Năm SX 2002</t>
  </si>
  <si>
    <t>Ủy ban Mặt trận Tổ quốc</t>
  </si>
  <si>
    <t xml:space="preserve"> Xe MITSUBISHI 97A-0398 Năm SX 2001</t>
  </si>
  <si>
    <t>02 xe đã quá cũ (1-21 năm ; 1-20 năm), đề xuất thay 01 xe để phục vụ công tác chung</t>
  </si>
  <si>
    <t>Xe VIOS 97A-000.06 Năm SX 2011</t>
  </si>
  <si>
    <t>Hội Nông dân</t>
  </si>
  <si>
    <t>Đơn vị đang đề nghị thay bằng xe gầm cao</t>
  </si>
  <si>
    <t>Xe VIOS 97A-000.35 Năm SX 2011</t>
  </si>
  <si>
    <t xml:space="preserve">Hội liên hiệp Phụ nữ </t>
  </si>
  <si>
    <t>Đơn vị đề nghị mua bổ sung 01 xe 7 chỗ</t>
  </si>
  <si>
    <t>Huyện uỷ Pác Nặm</t>
  </si>
  <si>
    <t>Xe MITSUBISHI 97A-2359 Năm SX 2003</t>
  </si>
  <si>
    <t>01 xe đã cũ (1-19 năm) tuy nhiên mới được mua 01 xe 02 cầu năm 2020</t>
  </si>
  <si>
    <t>Xe CAMRY 97A-0757 Năm SX 2001</t>
  </si>
  <si>
    <t>Huyện uỷ Chợ Đồn</t>
  </si>
  <si>
    <t>Xe MITSUBSHI 97A-0198 Năm SX 1996</t>
  </si>
  <si>
    <t>02 xe đã quá cũ (1-26 năm; 1-21 năm)</t>
  </si>
  <si>
    <t>Huyện uỷ Ba Bể</t>
  </si>
  <si>
    <t>Xe CAMRY 97A-003.64 Năm SX 2002</t>
  </si>
  <si>
    <t>Xe Crola Atis 97A 003.73 Năm SX 2013</t>
  </si>
  <si>
    <t>Huyện uỷ Bạch Thông</t>
  </si>
  <si>
    <t>Xe Isuzu  97A 0595  Năm SX 2001</t>
  </si>
  <si>
    <t>Huyện uỷ Chợ Mới</t>
  </si>
  <si>
    <t>Xe Mitsubshi 97A -0467 Năm SX 2001</t>
  </si>
  <si>
    <t>Có 02 xe quía cũ (1-20 năm, 1-21 năm) tuy nhiên đang thừa 01 xe (đang làm thủ tục thanh lý) so với TCĐM và có 01 xe được mua mới năm 2022</t>
  </si>
  <si>
    <t>Huyện uỷ Na Rỳ</t>
  </si>
  <si>
    <t>Xe CROLLA 80B-2041  Năm SX 1999</t>
  </si>
  <si>
    <t>Có 02 xe đã quá cũ (1-19 năm, 1-23 năm) tuy nhiên đang thừa 01 xe và có 01 xe được mua mới năm 2020</t>
  </si>
  <si>
    <t>Thành ủy Bắc Kạn</t>
  </si>
  <si>
    <t>XeFortuner 97A-005.88  Năm SX 2022</t>
  </si>
  <si>
    <t>Có 01 xe quá cũ (21 năm) tuy nhiên mới được mua mới 01 xe hai cầu năm 2022</t>
  </si>
  <si>
    <t>Xe Altis 97A-2466  Năm SX 2004</t>
  </si>
  <si>
    <t>Trường Chính trị</t>
  </si>
  <si>
    <t>Thiếu so với tiêu chuẩn định mức và có xe đã quá cũ (18 năm)</t>
  </si>
  <si>
    <t>Xe Vios 97A 000.26  Năm SX 2011</t>
  </si>
  <si>
    <t>Báo Bắc Kạn</t>
  </si>
  <si>
    <t>Bổ sung do thiếu tiêu chuẩn định mức</t>
  </si>
  <si>
    <t>Ban Tổ chức Tỉnh ủy</t>
  </si>
  <si>
    <t>Xe Fortuner 97A-005.66 Năm SX 2022</t>
  </si>
  <si>
    <t>Mới mua xe năm 2022</t>
  </si>
  <si>
    <t>Xe Prado 97A-1954 Năm SX 2003</t>
  </si>
  <si>
    <t>VĂN PHÒNG TỈNH ỦY</t>
  </si>
  <si>
    <t>Xe Prado 97A-00303 Năm SX 2012</t>
  </si>
  <si>
    <t>Xe Hiace  97A-0076 Năm SX 2006</t>
  </si>
  <si>
    <t>Thay thế xe SX năm 2003 (19 năm) hoặc xe SX năm 2006</t>
  </si>
  <si>
    <t>Văn phòng Tỉnh ủy</t>
  </si>
  <si>
    <t>Các cơ quan khối Đảng, Tổ chức chính trị - xã hội, Hội, Đoàn thể</t>
  </si>
  <si>
    <t>I</t>
  </si>
  <si>
    <t>Xe ô tô phục vụ công tác chung</t>
  </si>
  <si>
    <t>A</t>
  </si>
  <si>
    <t>Thay thế xe cũ</t>
  </si>
  <si>
    <t>Bổ sung theo ĐM</t>
  </si>
  <si>
    <t>STT</t>
  </si>
  <si>
    <t>Thiếu so với định mức</t>
  </si>
  <si>
    <t xml:space="preserve">Số lượng xe ô tô theo TCĐM (chiếc) </t>
  </si>
  <si>
    <t xml:space="preserve">Số lượng xe ô tô hiện có (chiếc) </t>
  </si>
  <si>
    <t>Giá trị còn lại theo sổ kế toán
(nghìn đồng)</t>
  </si>
  <si>
    <t xml:space="preserve">Nguyên giá theo sổ kế toán  (nghìn đồng)
</t>
  </si>
  <si>
    <t>Thời gian sử dụng</t>
  </si>
  <si>
    <t>Năm hiện tại</t>
  </si>
  <si>
    <t>Năm  sử dụng theo đăng ký xe</t>
  </si>
  <si>
    <t>Thực trạng xe</t>
  </si>
  <si>
    <t>Ưu Tiên</t>
  </si>
  <si>
    <t>Lý do</t>
  </si>
  <si>
    <t>Rà soát lại của Sở TC</t>
  </si>
  <si>
    <t>Đề xuất của đơn vị</t>
  </si>
  <si>
    <t>Tên đơn vị</t>
  </si>
  <si>
    <t>Mua bổ sung định mức</t>
  </si>
  <si>
    <t xml:space="preserve">BẢNG TỔNG HỢP XE Ô TÔ PHỤC VỤ CÔNG TÁC CHUNG </t>
  </si>
  <si>
    <t>Thanh tra tỉnh</t>
  </si>
  <si>
    <t>Sở Giáo dục và Đào tạo</t>
  </si>
  <si>
    <t>01 xe đã quá cũ (20 năm) đề xuất thay thế (Xe PAJERO 97A-000.36 Năm SX 2002 Sở Tài chính đã trình thanh lý tại Tờ trình số 145/TTR-STC)</t>
  </si>
  <si>
    <r>
      <t>01 xe đã quá cũ (1-17năm) đề xuất thay thế xe đã quá cũ</t>
    </r>
    <r>
      <rPr>
        <sz val="10"/>
        <rFont val="Times New Roman"/>
        <family val="1"/>
      </rPr>
      <t xml:space="preserve"> (Sau khi điều chuyển xe Xe Fortuner  97A-004.94 Năm SX 2016 cho Hội cựu Chiến Binh sẽ thiếu 01 xe theo tiêu chuẩn định mức, Sở Tài chính đã trình Chủ tịch UBND tỉnh tại Tờ trình số )</t>
    </r>
  </si>
  <si>
    <t>Sở Tài chính</t>
  </si>
  <si>
    <t>Sở Y tế</t>
  </si>
  <si>
    <t>Sở Kế hoạch và Đầu tư</t>
  </si>
  <si>
    <t>Sở Nông nghiệp và Phát triển nông thôn</t>
  </si>
  <si>
    <t>Sở Thông tin và Truyền thông</t>
  </si>
  <si>
    <t>Sở Lao động - Thương binh và Xã hội</t>
  </si>
  <si>
    <t>Sở Văn hóa, Thể thao và Du lịch</t>
  </si>
  <si>
    <t>Sở Khoa học và Công nghệ</t>
  </si>
  <si>
    <t>Khối các Văn phòng cấp tỉnh</t>
  </si>
  <si>
    <t>III</t>
  </si>
  <si>
    <t>IV</t>
  </si>
  <si>
    <t>V</t>
  </si>
  <si>
    <t>Hội Nông dân tỉnh</t>
  </si>
  <si>
    <t>Hội Cựu chiến binh tỉnh</t>
  </si>
  <si>
    <t>Ủy ban Mặt trận Tổ quốc Việt nam tỉnh</t>
  </si>
  <si>
    <t>Sở Xây dựng</t>
  </si>
  <si>
    <t>Hội Liên hiệp Phụ nữ tỉnh</t>
  </si>
  <si>
    <t>Tổng cộng</t>
  </si>
  <si>
    <t xml:space="preserve">Ban Dân tộc </t>
  </si>
  <si>
    <t>Các Ban Quản lý Dự án (Hoạt động theo mô hình đơn vị sự nghiệp công lập)</t>
  </si>
  <si>
    <t>Sở Ngoại vụ</t>
  </si>
  <si>
    <t>Tỉnh đoàn Điện Biên</t>
  </si>
  <si>
    <t>Trường Cao đẳng kinh tế kỹ thuật Điện Biên</t>
  </si>
  <si>
    <t>Trường Cao đẳng nghề Điện Biên</t>
  </si>
  <si>
    <t>Thành phố Điện Biên Phủ</t>
  </si>
  <si>
    <t>Huyện Điện Biên</t>
  </si>
  <si>
    <t>Huyện Điện Biên Đông</t>
  </si>
  <si>
    <t>Huyện Mường Ảng</t>
  </si>
  <si>
    <t>Huyện Mường Chà</t>
  </si>
  <si>
    <t>Thị xã Mường Lay</t>
  </si>
  <si>
    <t>Huyện Mường Nhé</t>
  </si>
  <si>
    <t>Huyện Nậm Pồ</t>
  </si>
  <si>
    <t>Huyện Tủa Chùa</t>
  </si>
  <si>
    <t>Huyện Tuần Giáo</t>
  </si>
  <si>
    <t xml:space="preserve">Đài Phát thanh và Truyền hình </t>
  </si>
  <si>
    <t>(Kèm theo Tờ trình số           /TTr-STC ngày       tháng       năm 2024 của Sở Tài chính)</t>
  </si>
  <si>
    <t>Mặt trận Tổ quốc Việt nam cấp tỉnh và Các tổ chức chính trị - xã hội</t>
  </si>
  <si>
    <t>Các đơn vị sự nghiệp công lập trực thuộc UBND tỉnh</t>
  </si>
  <si>
    <t>TỔNG CỘNG</t>
  </si>
  <si>
    <t xml:space="preserve">Chủng loại </t>
  </si>
  <si>
    <t>SỐ LƯỢNG, CHỦNG LOẠI XE Ô TÔ PHỤC VỤ CÔNG TÁC CHUNG CỦA CÁC CƠ QUAN, TỔ CHỨC, ĐƠN VỊ CẤP HUYỆN</t>
  </si>
  <si>
    <t xml:space="preserve">SỐ LƯỢNG, CHỦNG LOẠI XE Ô TÔ PHỤC VỤ CÔNG TÁC CHUNG CỦA CÁC CƠ QUAN, 
TỔ CHỨC, ĐƠN VỊ CẤP TỈNH </t>
  </si>
  <si>
    <t>Tên cơ quan, tổ chức, đơn vị</t>
  </si>
  <si>
    <t>Huyện, thị xã, thành phố</t>
  </si>
  <si>
    <t>Chủng loại</t>
  </si>
  <si>
    <t>Thực hiện nhiệm vụ</t>
  </si>
  <si>
    <t>Cơ sở bảo trợ xã hội tổng hợp tỉnh Điện Biên</t>
  </si>
  <si>
    <t>Chi cục Kiểm lâm</t>
  </si>
  <si>
    <t>1.1</t>
  </si>
  <si>
    <t>1.2</t>
  </si>
  <si>
    <t>1.3</t>
  </si>
  <si>
    <t>1.4</t>
  </si>
  <si>
    <t>1.5</t>
  </si>
  <si>
    <t>1.6</t>
  </si>
  <si>
    <t>1.7</t>
  </si>
  <si>
    <t>1.8</t>
  </si>
  <si>
    <t>1.9</t>
  </si>
  <si>
    <t>1.10</t>
  </si>
  <si>
    <t>1.11</t>
  </si>
  <si>
    <t>1.12</t>
  </si>
  <si>
    <t>Đội Kiểm lâm cơ động và phòng cháy chữa cháy rừng</t>
  </si>
  <si>
    <t>Chi cục Chăn nuôi, Thú y và Thủy sản</t>
  </si>
  <si>
    <t>Ban Quản lý khu dự trữ thiên nhiên Mường Nhé</t>
  </si>
  <si>
    <t>PHỤ LỤC 02</t>
  </si>
  <si>
    <t>PHỤ LỤC 01</t>
  </si>
  <si>
    <t>(Kèm theo Quyết định số           /QĐ-UBND ngày       tháng       năm 2024 của UBND tỉnh)</t>
  </si>
  <si>
    <t>(Kèm theo Tờ trình số           /TTr-UBND ngày       tháng       năm 2024 của UBND tỉnh)</t>
  </si>
  <si>
    <t>Số lượng xe tối đa (Xe)</t>
  </si>
  <si>
    <t>Xe ô tô từ 12-16 chỗ ngồi
 (Xe)</t>
  </si>
  <si>
    <t>Xe ô tô 2 cầu có công suất lớn  
 (Xe)</t>
  </si>
  <si>
    <t>Số lượng xe tối đa 
 (Xe)</t>
  </si>
  <si>
    <t>Xe ô tô bán tải
 (Xe)</t>
  </si>
  <si>
    <t>Xe ô tô bán tải 
 (Xe)</t>
  </si>
  <si>
    <t>Văn phòng Đoàn Đại biểu quốc hội và Hội đồng nhân dân tỉnh</t>
  </si>
  <si>
    <t>Ban Quản lý dự án các công trình Nông nghiệp và Phát triển nông thôn</t>
  </si>
  <si>
    <t>Ban Quản lý dự án các công trình giao thông</t>
  </si>
  <si>
    <t xml:space="preserve">Ban Quản lý dự án các công trình dân dụng và công nghiệp </t>
  </si>
  <si>
    <t>Văn phòng Ủy ban nhân dân tỉnh</t>
  </si>
  <si>
    <t>Văn phòng Chi cục Kiểm lâm</t>
  </si>
  <si>
    <t>Hạt Kiểm lâm huyện Nậm Pồ</t>
  </si>
  <si>
    <t>Hạt Kiểm lâm huyện Điện Biên Đông</t>
  </si>
  <si>
    <t>Hạt Kiểm lâm huyện Mường Ảng</t>
  </si>
  <si>
    <t>Hạt Kiểm lâm huyện Tuần Giáo</t>
  </si>
  <si>
    <t>Hạt Kiểm lâm huyện Mường Chà</t>
  </si>
  <si>
    <t>Hạt Kiểm lâm huyện Mường Nhé</t>
  </si>
  <si>
    <t>Hạt Kiểm lâm Thị xã Mường Lay</t>
  </si>
  <si>
    <t>Hạt Kiểm lâm TP Điện Biên Phủ</t>
  </si>
  <si>
    <t>Hạt Kiểm lâm huyện Điện Biên</t>
  </si>
  <si>
    <t>Hạt Kiểm lâm huyện Tủa Chùa</t>
  </si>
  <si>
    <t>Chi cục Trồng trọt và Bảo vệ thực vật</t>
  </si>
  <si>
    <t>Xe phục vụ công tác chung cho đơn vị thực hiện nhiệm vụ phục vụ người có công, bảo trợ xã hội (Trung tâm tiếp đón thân nhân liệt sĩ và Điều dưỡng người có công với cách mạng sử dụng chung)</t>
  </si>
  <si>
    <t>Xe phục vụ công tác chung cho đơn vị thực hiện nhiệm vụ tuần tra biên giới, phòng cháy chữa cháy rừng</t>
  </si>
  <si>
    <t>Xe phục vụ công tác chung cho đơn vị thực hiện nhiệm vụ phòng chống dịch bệnh trong nông nghiệp</t>
  </si>
  <si>
    <t>Xe phục vụ công tác chung cho đơn vị thực hiện nhiệm vụ kiểm lâm, phòng cháy chữa cháy rừng</t>
  </si>
  <si>
    <t>(Kèm theo Tờ trình số            /TTr-STC ngày       tháng       năm 2024 của Sở Tài chính)</t>
  </si>
  <si>
    <t>Xe phục vụ công tác chung cho đơn vị phục vụ người có công, bảo trợ xã hội (đề xuất cho Trung tâm tiếp đón thân nhân liệt sĩ và Điều dưỡng người có công với cách mạng sử dụng chung)</t>
  </si>
  <si>
    <t>Xe ô tô  4-5 chỗ ngồi (bao gồm cả xe bán tải) (Xe)</t>
  </si>
  <si>
    <t>Xe ô tô 7-9 chỗ ngồi  (Xe)</t>
  </si>
  <si>
    <t>Xe ô tô  4-5 chỗ ngồi (bao gồm cả xe bán tải) 
(Xe)</t>
  </si>
  <si>
    <t>Xe ô tô 7-9 chỗ ngồi 
 (Xe)</t>
  </si>
  <si>
    <t xml:space="preserve">Ghi chú: 
- Chủng loại xe ô tô 7 - 9 chỗ ngồi là số lượng xe tối đa; Chủng loại xe ô tô  4-5 chỗ ngồi (bao gồm cả xe bán tải) và xe ô tô từ 12-16 chỗ ngồi là số lượng xe tối thiểu. Các cơ quan, tổ chức, đơn vị căn cứ vào nhu cầu sử dụng xe ô tô thực tế theo nhiệm vụ được giao để đề xuất trang bị xe đảm bảo tiết kiệm, hiệu quả.
- Đối với chủng loại xe 7-9 chỗ ngồi đã bao gồm cả xe ô tô 7 hoặc 8 chỗ ngồi 2 cầu, căn cứ tình hình thực tế Ủy ban nhân dân tỉnh quyết định chủng loại cụ thể cho các cơ quan, tổ chức, đơn vị.
- Đối với xe ô tô của các cơ quan, tổ chức, đơn vị đang quản lý, sử dụng đề nghị tiếp tục sử dụng đến khi đủ điều kiện thanh lý và bố trí xe theo tiêu chuẩn, định mức quy định trên.
- Căn cứ tình hình thực tế và tiêu chuẩn, định mức quy định, khả năng bố trí ngân sách Ủy ban nhân dân tỉnh xem xét, quyết định trang bị, mua sắm cho từng đơn vị cụ thể.
</t>
  </si>
  <si>
    <t xml:space="preserve">Ghi chú:
- Chủng loại xe ô tô 7 - 9 chỗ ngồi là số lượng xe tối đa; Chủng loại xe ô tô  4-5 chỗ ngồi (bao gồm cả xe bán tải) và xe ô tô từ 12-16 chỗ ngồi là số lượng xe tối thiểu. Các huyện, thị xã, thành phố căn cứ vào nhu cầu sử dụng xe ô tô thực tế theo nhiệm vụ được giao của các cơ quan, đơn vị cấp huyện để đề xuất trang bị xe đảm bảo tiết kiệm, hiệu quả.
- Đối với chủng loại xe 7-9 chỗ ngồi đã bao gồm cả xe ô tô 7 hoặc 8 chỗ ngồi 2 cầu, căn cứ tình hình thực tế Ủy ban nhân dân tỉnh quyết định chủng loại cụ thể cho các cơ quan, tổ chức, đơn vị.
- Đối với xe ô tô của các cơ quan, tổ chức, đơn vị đang quản lý, sử dụng đề nghị tiếp tục sử dụng đến khi đủ điều kiện thanh lý và bố trí xe theo tiêu chuẩn, định mức quy định trên.
- Căn cứ tình hình thực tế và tiêu chuẩn, định mức quy định, Ủy ban nhân dân tỉnh xem xét, quyết định trang bị, mua sắm cho từng huyện, thị xã, thành phố.
</t>
  </si>
  <si>
    <t xml:space="preserve">Các Sở, Ban, Ngành tỉnh và tương đương </t>
  </si>
  <si>
    <t>PHỤ LỤC</t>
  </si>
  <si>
    <t>SỐ LƯỢNG XE Ô TÔ BÁN TẢI VÀ XE Ô TÔ TỪ 12-16 CHỖ NGỒI PHỤC VỤ CÔNG TÁC CHUNG CỦA CÁC CƠ QUAN, TỔ CHỨC, ĐƠN VỊ TRÊN ĐỊA BÀN TỈNH ĐIỆN BIÊN THEO NGHỊ ĐỊNH SỐ 72/2023/NĐ-CP CỦA CHÍNH PHỦ</t>
  </si>
  <si>
    <t>(Kèm theo Tờ trình số 5351 /TTr-UBND ngày  26  tháng  11  năm 2024 của UBND tỉnh)</t>
  </si>
  <si>
    <t>(Kèm theo Nghị quyết số           /NQ-HĐND ngày       tháng 12 năm 2024 của HĐND tỉnh)</t>
  </si>
  <si>
    <t>SỐ LƯỢNG XE Ô TÔ BÁN TẢI VÀ XE Ô TÔ TỪ 12-16 CHỖ NGỒI PHỤC VỤ CÔNG TÁC CHUNG CHO CÁC CƠ QUAN, ĐƠN VỊ TRÊN ĐỊA BÀN TỈNH ĐIỆN BIÊN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</si>
</sst>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4">
    <font>
      <sz val="12"/>
      <color theme="1"/>
      <name val="Times New Roman"/>
      <family val="2"/>
    </font>
    <font>
      <sz val="12"/>
      <color theme="1"/>
      <name val="Times New Roman"/>
      <family val="2"/>
    </font>
    <font>
      <sz val="10"/>
      <color theme="1"/>
      <name val="Times New Roman"/>
      <family val="1"/>
    </font>
    <font>
      <sz val="10"/>
      <name val="Times New Roman"/>
      <family val="1"/>
    </font>
    <font>
      <i/>
      <sz val="10"/>
      <color theme="1"/>
      <name val="Times New Roman"/>
      <family val="1"/>
    </font>
    <font>
      <b/>
      <sz val="10"/>
      <color theme="1"/>
      <name val="Times New Roman"/>
      <family val="1"/>
    </font>
    <font>
      <sz val="10"/>
      <color rgb="FFFF0000"/>
      <name val="Times New Roman"/>
      <family val="1"/>
    </font>
    <font>
      <sz val="12"/>
      <name val=".VnTime"/>
      <family val="2"/>
    </font>
    <font>
      <b/>
      <i/>
      <sz val="10"/>
      <color theme="1"/>
      <name val="Times New Roman"/>
      <family val="1"/>
    </font>
    <font>
      <sz val="10"/>
      <color rgb="FF00B050"/>
      <name val="Times New Roman"/>
      <family val="1"/>
    </font>
    <font>
      <b/>
      <sz val="10"/>
      <color rgb="FF00B050"/>
      <name val="Times New Roman"/>
      <family val="1"/>
    </font>
    <font>
      <sz val="12"/>
      <name val="Times New Roman"/>
      <family val="1"/>
    </font>
    <font>
      <i/>
      <sz val="10"/>
      <color rgb="FF00B050"/>
      <name val="Times New Roman"/>
      <family val="1"/>
    </font>
    <font>
      <b/>
      <sz val="10"/>
      <name val="Times New Roman"/>
      <family val="1"/>
    </font>
    <font>
      <b/>
      <sz val="9"/>
      <color indexed="81"/>
      <name val="Tahoma"/>
      <family val="2"/>
    </font>
    <font>
      <sz val="9"/>
      <color indexed="81"/>
      <name val="Tahoma"/>
      <family val="2"/>
    </font>
    <font>
      <b/>
      <sz val="12"/>
      <name val="Times New Roman"/>
      <family val="1"/>
    </font>
    <font>
      <b/>
      <sz val="12"/>
      <color theme="1"/>
      <name val="Times New Roman"/>
      <family val="1"/>
    </font>
    <font>
      <sz val="13"/>
      <name val="Times New Roman"/>
      <family val="1"/>
    </font>
    <font>
      <sz val="12"/>
      <color theme="1"/>
      <name val="Times New Roman"/>
      <family val="1"/>
    </font>
    <font>
      <sz val="10"/>
      <name val="Arial"/>
      <family val="2"/>
    </font>
    <font>
      <b/>
      <sz val="13"/>
      <color theme="1"/>
      <name val="Times New Roman"/>
      <family val="1"/>
    </font>
    <font>
      <b/>
      <sz val="12"/>
      <color rgb="FFFF0000"/>
      <name val="Times New Roman"/>
      <family val="1"/>
    </font>
    <font>
      <i/>
      <sz val="12"/>
      <color theme="1"/>
      <name val="Times New Roman"/>
      <family val="1"/>
    </font>
    <font>
      <sz val="13"/>
      <color theme="1"/>
      <name val="Times New Roman"/>
      <family val="1"/>
    </font>
    <font>
      <i/>
      <sz val="14"/>
      <color theme="1"/>
      <name val="Times New Roman"/>
      <family val="1"/>
    </font>
    <font>
      <i/>
      <sz val="13"/>
      <color theme="1"/>
      <name val="Times New Roman"/>
      <family val="1"/>
    </font>
    <font>
      <sz val="12"/>
      <color rgb="FFFF0000"/>
      <name val="Times New Roman"/>
      <family val="1"/>
    </font>
    <font>
      <b/>
      <sz val="13"/>
      <name val="Times New Roman"/>
      <family val="1"/>
    </font>
    <font>
      <sz val="13"/>
      <color rgb="FFFF0000"/>
      <name val="Times New Roman"/>
      <family val="1"/>
    </font>
    <font>
      <sz val="14"/>
      <color theme="1"/>
      <name val="Times New Roman"/>
      <family val="1"/>
    </font>
    <font>
      <b/>
      <sz val="13"/>
      <color rgb="FF00B050"/>
      <name val="Times New Roman"/>
      <family val="1"/>
    </font>
    <font>
      <sz val="13"/>
      <color rgb="FF00B050"/>
      <name val="Times New Roman"/>
      <family val="1"/>
    </font>
    <font>
      <b/>
      <sz val="13"/>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2" tint="-0.249977111117893"/>
        <bgColor indexed="64"/>
      </patternFill>
    </fill>
  </fills>
  <borders count="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0" fontId="7" fillId="0" borderId="0"/>
    <xf numFmtId="43" fontId="7" fillId="0" borderId="0" applyFont="0" applyFill="0" applyBorder="0" applyAlignment="0" applyProtection="0"/>
    <xf numFmtId="0" fontId="11" fillId="0" borderId="0"/>
    <xf numFmtId="0" fontId="20" fillId="0" borderId="0"/>
    <xf numFmtId="43" fontId="1" fillId="0" borderId="0" applyFont="0" applyFill="0" applyBorder="0" applyAlignment="0" applyProtection="0"/>
    <xf numFmtId="0" fontId="11" fillId="0" borderId="0"/>
  </cellStyleXfs>
  <cellXfs count="277">
    <xf numFmtId="0" fontId="0" fillId="0" borderId="0" xfId="0"/>
    <xf numFmtId="0" fontId="2" fillId="0" borderId="0" xfId="0" applyFont="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right" vertical="center" wrapText="1"/>
    </xf>
    <xf numFmtId="3" fontId="2" fillId="2" borderId="0" xfId="0" applyNumberFormat="1" applyFont="1" applyFill="1" applyAlignment="1">
      <alignment horizontal="center" vertical="center" wrapText="1"/>
    </xf>
    <xf numFmtId="49" fontId="2" fillId="2" borderId="0" xfId="0" applyNumberFormat="1" applyFont="1" applyFill="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3" fontId="3" fillId="2" borderId="0" xfId="0" applyNumberFormat="1" applyFont="1" applyFill="1" applyAlignment="1">
      <alignment horizontal="center" vertical="center" wrapText="1"/>
    </xf>
    <xf numFmtId="49" fontId="3" fillId="2" borderId="0" xfId="0" applyNumberFormat="1" applyFont="1" applyFill="1" applyAlignment="1">
      <alignment horizontal="center" vertical="center" wrapText="1"/>
    </xf>
    <xf numFmtId="0" fontId="2" fillId="0" borderId="0" xfId="0" applyFont="1" applyAlignment="1">
      <alignment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3" fontId="3" fillId="2" borderId="0" xfId="0" applyNumberFormat="1" applyFont="1" applyFill="1" applyAlignment="1">
      <alignment horizontal="center" vertical="center"/>
    </xf>
    <xf numFmtId="49" fontId="3" fillId="2" borderId="0" xfId="0" applyNumberFormat="1" applyFont="1" applyFill="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right" vertical="center"/>
    </xf>
    <xf numFmtId="3" fontId="2" fillId="2" borderId="0" xfId="0" applyNumberFormat="1" applyFont="1" applyFill="1" applyAlignment="1">
      <alignment horizontal="center" vertical="center"/>
    </xf>
    <xf numFmtId="49" fontId="2" fillId="2" borderId="0" xfId="0" applyNumberFormat="1" applyFont="1" applyFill="1" applyAlignment="1">
      <alignment horizontal="center" vertical="center"/>
    </xf>
    <xf numFmtId="0" fontId="2" fillId="2" borderId="0" xfId="0" applyFont="1" applyFill="1" applyAlignment="1">
      <alignment horizontal="left" vertical="center"/>
    </xf>
    <xf numFmtId="0" fontId="5" fillId="2" borderId="0" xfId="0" applyFont="1" applyFill="1" applyAlignment="1">
      <alignment horizontal="left" vertical="center"/>
    </xf>
    <xf numFmtId="0" fontId="6" fillId="0" borderId="0" xfId="0" applyFont="1" applyAlignment="1">
      <alignment vertical="center" wrapText="1"/>
    </xf>
    <xf numFmtId="0" fontId="5" fillId="0" borderId="2" xfId="2" applyFont="1" applyBorder="1" applyAlignment="1">
      <alignment horizontal="center" vertical="center" wrapText="1"/>
    </xf>
    <xf numFmtId="3" fontId="5" fillId="0" borderId="2" xfId="2" applyNumberFormat="1" applyFont="1" applyBorder="1" applyAlignment="1">
      <alignment horizontal="center" vertical="center" wrapText="1"/>
    </xf>
    <xf numFmtId="164" fontId="2" fillId="0" borderId="2" xfId="1" applyNumberFormat="1" applyFont="1" applyFill="1" applyBorder="1" applyAlignment="1">
      <alignment horizontal="right" vertical="center" wrapText="1"/>
    </xf>
    <xf numFmtId="49" fontId="2" fillId="0" borderId="2" xfId="0" applyNumberFormat="1"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horizontal="left" vertical="center" wrapText="1"/>
    </xf>
    <xf numFmtId="0" fontId="2" fillId="0" borderId="2" xfId="2"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6" fillId="3" borderId="0" xfId="0" applyFont="1" applyFill="1" applyAlignment="1">
      <alignment vertical="center" wrapText="1"/>
    </xf>
    <xf numFmtId="49" fontId="2" fillId="0" borderId="2" xfId="2" applyNumberFormat="1" applyFont="1" applyBorder="1" applyAlignment="1">
      <alignment horizontal="center" vertical="center" wrapText="1"/>
    </xf>
    <xf numFmtId="0" fontId="2" fillId="0" borderId="0" xfId="0" applyFont="1" applyAlignment="1">
      <alignment horizontal="left" vertical="center" wrapText="1"/>
    </xf>
    <xf numFmtId="0" fontId="2" fillId="0" borderId="2" xfId="2" applyFont="1" applyBorder="1" applyAlignment="1">
      <alignment horizontal="center" vertical="center" wrapText="1"/>
    </xf>
    <xf numFmtId="0" fontId="2" fillId="0" borderId="9" xfId="0" applyFont="1" applyBorder="1" applyAlignment="1">
      <alignment horizontal="center" vertical="center" wrapText="1"/>
    </xf>
    <xf numFmtId="0" fontId="2" fillId="0" borderId="3" xfId="2" applyFont="1" applyBorder="1" applyAlignment="1">
      <alignment vertical="center" wrapText="1"/>
    </xf>
    <xf numFmtId="0" fontId="2" fillId="0" borderId="5" xfId="2" applyFont="1" applyBorder="1" applyAlignment="1">
      <alignment vertical="center" wrapText="1"/>
    </xf>
    <xf numFmtId="0" fontId="2" fillId="0" borderId="8" xfId="2" applyFont="1" applyBorder="1" applyAlignment="1">
      <alignment horizontal="center" vertical="center" wrapText="1"/>
    </xf>
    <xf numFmtId="164" fontId="5" fillId="0" borderId="2" xfId="3" applyNumberFormat="1"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4" xfId="2" applyFont="1" applyBorder="1" applyAlignment="1">
      <alignment horizontal="left" vertical="center" wrapText="1"/>
    </xf>
    <xf numFmtId="0" fontId="2" fillId="0" borderId="6" xfId="2" applyFont="1" applyBorder="1" applyAlignment="1">
      <alignment horizontal="left" vertical="center" wrapText="1"/>
    </xf>
    <xf numFmtId="0" fontId="2" fillId="0" borderId="0" xfId="2" applyFont="1" applyAlignment="1">
      <alignment horizontal="left" vertical="center" wrapText="1"/>
    </xf>
    <xf numFmtId="0" fontId="5" fillId="0" borderId="2" xfId="0" applyFont="1" applyBorder="1" applyAlignment="1">
      <alignment horizontal="center" vertical="center" wrapText="1"/>
    </xf>
    <xf numFmtId="0" fontId="2" fillId="0" borderId="10" xfId="2" applyFont="1" applyBorder="1" applyAlignment="1">
      <alignment vertical="center" wrapText="1"/>
    </xf>
    <xf numFmtId="0" fontId="2" fillId="0" borderId="10" xfId="2" applyFont="1" applyBorder="1" applyAlignment="1">
      <alignment horizontal="left" vertical="center" wrapText="1"/>
    </xf>
    <xf numFmtId="0" fontId="2" fillId="0" borderId="2" xfId="2" applyFont="1" applyBorder="1" applyAlignment="1">
      <alignment horizontal="left" vertical="center" wrapText="1"/>
    </xf>
    <xf numFmtId="0" fontId="2" fillId="0" borderId="8" xfId="2" applyFont="1" applyBorder="1" applyAlignment="1">
      <alignment vertical="center" wrapText="1"/>
    </xf>
    <xf numFmtId="164" fontId="5" fillId="0" borderId="2" xfId="1" applyNumberFormat="1" applyFont="1" applyFill="1" applyBorder="1" applyAlignment="1">
      <alignment horizontal="right" vertical="center" wrapText="1"/>
    </xf>
    <xf numFmtId="164" fontId="8" fillId="0" borderId="2" xfId="1" applyNumberFormat="1" applyFont="1" applyFill="1" applyBorder="1" applyAlignment="1">
      <alignment horizontal="right" vertical="center" wrapText="1"/>
    </xf>
    <xf numFmtId="49" fontId="8" fillId="0" borderId="2" xfId="2" applyNumberFormat="1" applyFont="1" applyBorder="1" applyAlignment="1">
      <alignment horizontal="center" vertical="center" wrapText="1"/>
    </xf>
    <xf numFmtId="0" fontId="8" fillId="0" borderId="2" xfId="2"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3" fontId="2" fillId="0" borderId="2" xfId="2" applyNumberFormat="1" applyFont="1" applyBorder="1" applyAlignment="1">
      <alignment horizontal="center" vertical="center" wrapText="1"/>
    </xf>
    <xf numFmtId="0" fontId="2" fillId="0" borderId="12" xfId="0" applyFont="1" applyBorder="1" applyAlignment="1">
      <alignment horizontal="center" vertical="center" wrapText="1"/>
    </xf>
    <xf numFmtId="164" fontId="4" fillId="0" borderId="2" xfId="1" applyNumberFormat="1" applyFont="1" applyFill="1" applyBorder="1" applyAlignment="1">
      <alignment horizontal="right" vertical="center" wrapText="1"/>
    </xf>
    <xf numFmtId="49" fontId="4" fillId="0" borderId="2" xfId="2" applyNumberFormat="1" applyFont="1" applyBorder="1" applyAlignment="1">
      <alignment horizontal="center" vertical="center" wrapText="1"/>
    </xf>
    <xf numFmtId="0" fontId="2" fillId="0" borderId="8" xfId="0" applyFont="1" applyBorder="1" applyAlignment="1">
      <alignment vertical="center" wrapText="1"/>
    </xf>
    <xf numFmtId="0" fontId="9" fillId="0" borderId="0" xfId="0" applyFont="1" applyAlignment="1">
      <alignment vertical="center" wrapText="1"/>
    </xf>
    <xf numFmtId="0" fontId="9" fillId="0" borderId="2" xfId="0" applyFont="1" applyBorder="1" applyAlignment="1">
      <alignment horizontal="center" vertical="center" wrapText="1"/>
    </xf>
    <xf numFmtId="0" fontId="10" fillId="0" borderId="2" xfId="2" applyFont="1" applyBorder="1" applyAlignment="1">
      <alignment horizontal="center" vertical="center" wrapText="1"/>
    </xf>
    <xf numFmtId="0" fontId="10" fillId="0" borderId="2" xfId="0" applyFont="1" applyBorder="1" applyAlignment="1">
      <alignment horizontal="center" vertical="center" wrapText="1"/>
    </xf>
    <xf numFmtId="164" fontId="9" fillId="0" borderId="2" xfId="1" applyNumberFormat="1" applyFont="1" applyFill="1" applyBorder="1" applyAlignment="1">
      <alignment horizontal="right" vertical="center" wrapText="1"/>
    </xf>
    <xf numFmtId="164" fontId="10" fillId="0" borderId="2" xfId="1" applyNumberFormat="1" applyFont="1" applyFill="1" applyBorder="1" applyAlignment="1">
      <alignment horizontal="right" vertical="center" wrapText="1"/>
    </xf>
    <xf numFmtId="0" fontId="9" fillId="0" borderId="9" xfId="0" applyFont="1" applyBorder="1" applyAlignment="1">
      <alignment horizontal="center" vertical="center" wrapText="1"/>
    </xf>
    <xf numFmtId="3" fontId="10" fillId="0" borderId="2" xfId="2" applyNumberFormat="1" applyFont="1" applyBorder="1" applyAlignment="1">
      <alignment horizontal="center" vertical="center" wrapText="1"/>
    </xf>
    <xf numFmtId="164" fontId="12" fillId="0" borderId="2" xfId="1" applyNumberFormat="1" applyFont="1" applyFill="1" applyBorder="1" applyAlignment="1">
      <alignment horizontal="right" vertical="center" wrapText="1"/>
    </xf>
    <xf numFmtId="0" fontId="2" fillId="0" borderId="10" xfId="0" applyFont="1" applyBorder="1" applyAlignment="1">
      <alignment vertical="center" wrapText="1"/>
    </xf>
    <xf numFmtId="0" fontId="9" fillId="3" borderId="0" xfId="0" applyFont="1" applyFill="1" applyAlignment="1">
      <alignment vertical="center" wrapText="1"/>
    </xf>
    <xf numFmtId="0" fontId="8" fillId="0" borderId="5" xfId="2" applyFont="1" applyBorder="1" applyAlignment="1">
      <alignment vertical="center" wrapText="1"/>
    </xf>
    <xf numFmtId="0" fontId="2" fillId="0" borderId="8" xfId="2" applyFont="1" applyBorder="1" applyAlignment="1">
      <alignment horizontal="left" vertical="center" wrapText="1"/>
    </xf>
    <xf numFmtId="49" fontId="5" fillId="0" borderId="2" xfId="2" applyNumberFormat="1" applyFont="1" applyBorder="1" applyAlignment="1">
      <alignment horizontal="center" vertical="center" wrapText="1"/>
    </xf>
    <xf numFmtId="164" fontId="9" fillId="0" borderId="2" xfId="1" applyNumberFormat="1" applyFont="1" applyFill="1" applyBorder="1" applyAlignment="1">
      <alignment vertical="center" wrapText="1"/>
    </xf>
    <xf numFmtId="49" fontId="4" fillId="0" borderId="2" xfId="0" applyNumberFormat="1" applyFont="1" applyBorder="1" applyAlignment="1">
      <alignment horizontal="center" vertical="center" wrapText="1"/>
    </xf>
    <xf numFmtId="0" fontId="2" fillId="0" borderId="7" xfId="0" applyFont="1" applyBorder="1" applyAlignment="1">
      <alignment vertical="center" wrapText="1"/>
    </xf>
    <xf numFmtId="0" fontId="5" fillId="0" borderId="5" xfId="2" applyFont="1" applyBorder="1" applyAlignment="1">
      <alignment vertical="center" wrapText="1"/>
    </xf>
    <xf numFmtId="164" fontId="2" fillId="0" borderId="2" xfId="1" applyNumberFormat="1" applyFont="1" applyFill="1" applyBorder="1" applyAlignment="1">
      <alignment vertical="center" wrapText="1"/>
    </xf>
    <xf numFmtId="0" fontId="5" fillId="4" borderId="2" xfId="2" applyFont="1" applyFill="1" applyBorder="1" applyAlignment="1">
      <alignment vertical="center" wrapText="1"/>
    </xf>
    <xf numFmtId="0" fontId="2" fillId="4" borderId="2" xfId="0" applyFont="1" applyFill="1" applyBorder="1" applyAlignment="1">
      <alignment horizontal="left" vertical="center" wrapText="1"/>
    </xf>
    <xf numFmtId="3" fontId="5" fillId="4" borderId="2" xfId="2" applyNumberFormat="1" applyFont="1" applyFill="1" applyBorder="1" applyAlignment="1">
      <alignment horizontal="center" vertical="center" wrapText="1"/>
    </xf>
    <xf numFmtId="0" fontId="5" fillId="4" borderId="2" xfId="2" applyFont="1" applyFill="1" applyBorder="1" applyAlignment="1">
      <alignment horizontal="left" vertical="center" wrapText="1"/>
    </xf>
    <xf numFmtId="0" fontId="5" fillId="4" borderId="2" xfId="2" applyFont="1" applyFill="1" applyBorder="1" applyAlignment="1">
      <alignment horizontal="center" vertical="center" wrapText="1"/>
    </xf>
    <xf numFmtId="0" fontId="2" fillId="0" borderId="3" xfId="4" applyFont="1" applyBorder="1" applyAlignment="1">
      <alignment vertical="center" wrapText="1"/>
    </xf>
    <xf numFmtId="0" fontId="9" fillId="0" borderId="2" xfId="0" applyFont="1" applyBorder="1" applyAlignment="1">
      <alignment vertical="center" wrapText="1"/>
    </xf>
    <xf numFmtId="0" fontId="9" fillId="0" borderId="2" xfId="2" applyFont="1" applyBorder="1" applyAlignment="1">
      <alignment horizontal="center" vertical="center" wrapText="1"/>
    </xf>
    <xf numFmtId="1" fontId="2" fillId="0" borderId="2" xfId="0" applyNumberFormat="1" applyFont="1" applyBorder="1" applyAlignment="1">
      <alignment horizontal="center" vertical="center" wrapText="1"/>
    </xf>
    <xf numFmtId="164" fontId="9" fillId="0" borderId="2" xfId="1" applyNumberFormat="1" applyFont="1" applyFill="1" applyBorder="1" applyAlignment="1">
      <alignment horizontal="center" vertical="center" wrapText="1"/>
    </xf>
    <xf numFmtId="16" fontId="2" fillId="0" borderId="6" xfId="0" quotePrefix="1" applyNumberFormat="1" applyFont="1" applyBorder="1" applyAlignment="1">
      <alignment horizontal="left" vertical="center" wrapText="1"/>
    </xf>
    <xf numFmtId="16" fontId="2" fillId="0" borderId="0" xfId="0" quotePrefix="1" applyNumberFormat="1" applyFont="1" applyAlignment="1">
      <alignment horizontal="left" vertical="center" wrapText="1"/>
    </xf>
    <xf numFmtId="0" fontId="2" fillId="0" borderId="5" xfId="4" applyFont="1" applyBorder="1" applyAlignment="1">
      <alignment vertical="center" wrapText="1"/>
    </xf>
    <xf numFmtId="0" fontId="2" fillId="0" borderId="4" xfId="0" quotePrefix="1" applyFont="1" applyBorder="1" applyAlignment="1">
      <alignment horizontal="left" vertical="center" wrapText="1"/>
    </xf>
    <xf numFmtId="0" fontId="2" fillId="0" borderId="2" xfId="4" applyFont="1" applyBorder="1" applyAlignment="1">
      <alignment vertical="center" wrapText="1"/>
    </xf>
    <xf numFmtId="0" fontId="2" fillId="0" borderId="6" xfId="0" quotePrefix="1" applyFont="1" applyBorder="1" applyAlignment="1">
      <alignment horizontal="left" vertical="center" wrapText="1"/>
    </xf>
    <xf numFmtId="0" fontId="5" fillId="0" borderId="2" xfId="4" applyFont="1" applyBorder="1" applyAlignment="1">
      <alignment vertical="center" wrapText="1"/>
    </xf>
    <xf numFmtId="0" fontId="2" fillId="0" borderId="8" xfId="0" quotePrefix="1" applyFont="1" applyBorder="1" applyAlignment="1">
      <alignment horizontal="left" vertical="center" wrapText="1"/>
    </xf>
    <xf numFmtId="0" fontId="5" fillId="0" borderId="2" xfId="2" applyFont="1" applyBorder="1" applyAlignment="1">
      <alignment vertical="center" wrapText="1"/>
    </xf>
    <xf numFmtId="0" fontId="2" fillId="4" borderId="0" xfId="0" applyFont="1" applyFill="1" applyAlignment="1">
      <alignment vertical="center" wrapText="1"/>
    </xf>
    <xf numFmtId="0" fontId="13" fillId="0" borderId="2" xfId="4" applyFont="1" applyBorder="1" applyAlignment="1">
      <alignment vertical="center" wrapText="1"/>
    </xf>
    <xf numFmtId="0" fontId="13" fillId="0" borderId="2" xfId="2" applyFont="1" applyBorder="1" applyAlignment="1">
      <alignment vertical="center" wrapText="1"/>
    </xf>
    <xf numFmtId="0" fontId="13" fillId="0" borderId="2" xfId="2" applyFont="1" applyBorder="1" applyAlignment="1">
      <alignment horizontal="center" vertical="center" wrapText="1"/>
    </xf>
    <xf numFmtId="3" fontId="13" fillId="0" borderId="2" xfId="2" applyNumberFormat="1" applyFont="1" applyBorder="1" applyAlignment="1">
      <alignment horizontal="center" vertical="center" wrapText="1"/>
    </xf>
    <xf numFmtId="49" fontId="13" fillId="2" borderId="8" xfId="2"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4" xfId="4" applyFont="1" applyFill="1" applyBorder="1" applyAlignment="1">
      <alignment horizontal="center" vertical="center" wrapText="1"/>
    </xf>
    <xf numFmtId="3" fontId="5" fillId="5" borderId="2" xfId="2"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5" fillId="5" borderId="2" xfId="2" applyFont="1" applyFill="1" applyBorder="1" applyAlignment="1">
      <alignment horizontal="center" vertical="center" wrapText="1"/>
    </xf>
    <xf numFmtId="0" fontId="5" fillId="0" borderId="0" xfId="0" applyFont="1" applyAlignment="1">
      <alignment horizontal="center" vertical="center" wrapText="1"/>
    </xf>
    <xf numFmtId="0" fontId="13" fillId="0" borderId="4" xfId="2" applyFont="1" applyBorder="1" applyAlignment="1">
      <alignment vertical="center" wrapText="1"/>
    </xf>
    <xf numFmtId="0" fontId="13" fillId="0" borderId="4" xfId="4"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13" fillId="0" borderId="8" xfId="2" applyFont="1" applyBorder="1" applyAlignment="1">
      <alignment vertical="center" wrapText="1"/>
    </xf>
    <xf numFmtId="0" fontId="13" fillId="0" borderId="8" xfId="4" applyFont="1" applyBorder="1" applyAlignment="1">
      <alignment horizontal="center" vertical="center" wrapText="1"/>
    </xf>
    <xf numFmtId="0" fontId="13" fillId="0" borderId="0" xfId="2" applyFont="1" applyAlignment="1">
      <alignment horizontal="center" vertical="center" wrapText="1"/>
    </xf>
    <xf numFmtId="0" fontId="13" fillId="0" borderId="13" xfId="2" applyFont="1" applyBorder="1" applyAlignment="1">
      <alignment horizontal="right" vertical="center" wrapText="1"/>
    </xf>
    <xf numFmtId="3" fontId="13" fillId="0" borderId="13" xfId="2" applyNumberFormat="1" applyFont="1" applyBorder="1" applyAlignment="1">
      <alignment horizontal="center" vertical="center" wrapText="1"/>
    </xf>
    <xf numFmtId="0" fontId="13" fillId="0" borderId="13" xfId="2" applyFont="1" applyBorder="1" applyAlignment="1">
      <alignment horizontal="center" vertical="center" wrapText="1"/>
    </xf>
    <xf numFmtId="49" fontId="13" fillId="0" borderId="13" xfId="2" applyNumberFormat="1" applyFont="1" applyBorder="1" applyAlignment="1">
      <alignment horizontal="center" vertical="center" wrapText="1"/>
    </xf>
    <xf numFmtId="0" fontId="13" fillId="0" borderId="0" xfId="2" applyFont="1" applyAlignment="1">
      <alignment vertical="center" wrapText="1"/>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19" fillId="0" borderId="2" xfId="2" applyFont="1" applyBorder="1" applyAlignment="1">
      <alignment horizontal="center" vertical="center" wrapText="1"/>
    </xf>
    <xf numFmtId="0" fontId="18" fillId="0" borderId="2" xfId="0" applyFont="1" applyBorder="1" applyAlignment="1">
      <alignment horizontal="left" vertical="center"/>
    </xf>
    <xf numFmtId="3" fontId="16" fillId="0" borderId="2" xfId="2" applyNumberFormat="1" applyFont="1" applyBorder="1" applyAlignment="1">
      <alignment horizontal="center" vertical="center" wrapText="1"/>
    </xf>
    <xf numFmtId="3" fontId="17" fillId="0" borderId="2" xfId="2" applyNumberFormat="1" applyFont="1" applyBorder="1" applyAlignment="1">
      <alignment horizontal="center" vertical="center" wrapText="1"/>
    </xf>
    <xf numFmtId="0" fontId="19" fillId="0" borderId="2" xfId="4" applyFont="1" applyBorder="1" applyAlignment="1">
      <alignment vertical="center" wrapText="1"/>
    </xf>
    <xf numFmtId="3" fontId="19" fillId="0" borderId="2" xfId="0" applyNumberFormat="1" applyFont="1" applyBorder="1" applyAlignment="1">
      <alignment horizontal="center" vertical="center" wrapText="1"/>
    </xf>
    <xf numFmtId="0" fontId="19" fillId="0" borderId="2" xfId="2" applyFont="1" applyBorder="1" applyAlignment="1">
      <alignment vertical="center" wrapText="1"/>
    </xf>
    <xf numFmtId="0" fontId="19" fillId="0" borderId="2" xfId="0" applyFont="1" applyBorder="1" applyAlignment="1">
      <alignment vertical="center" wrapText="1"/>
    </xf>
    <xf numFmtId="0" fontId="11" fillId="0" borderId="2" xfId="0" applyFont="1" applyBorder="1" applyAlignment="1">
      <alignment horizontal="left" vertical="center"/>
    </xf>
    <xf numFmtId="0" fontId="11" fillId="0" borderId="2" xfId="0" quotePrefix="1" applyFont="1" applyBorder="1" applyAlignment="1">
      <alignment vertical="center" wrapText="1"/>
    </xf>
    <xf numFmtId="0" fontId="11" fillId="0" borderId="2" xfId="0" applyFont="1" applyBorder="1" applyAlignment="1">
      <alignment horizontal="left" vertical="center" wrapText="1"/>
    </xf>
    <xf numFmtId="0" fontId="11" fillId="0" borderId="2" xfId="5" applyFont="1" applyBorder="1" applyAlignment="1">
      <alignment horizontal="left" vertical="center"/>
    </xf>
    <xf numFmtId="0" fontId="18" fillId="0" borderId="2" xfId="0" applyFont="1" applyBorder="1" applyAlignment="1">
      <alignment horizontal="left" vertical="center" wrapText="1"/>
    </xf>
    <xf numFmtId="0" fontId="19" fillId="0" borderId="2" xfId="2" applyFont="1" applyBorder="1" applyAlignment="1">
      <alignment horizontal="left" vertical="center" wrapText="1"/>
    </xf>
    <xf numFmtId="0" fontId="18" fillId="0" borderId="2" xfId="0" applyFont="1" applyBorder="1" applyAlignment="1">
      <alignment vertical="center" wrapText="1"/>
    </xf>
    <xf numFmtId="0" fontId="11" fillId="0" borderId="2" xfId="2" applyFont="1" applyBorder="1" applyAlignment="1">
      <alignment horizontal="center" vertical="center" wrapText="1"/>
    </xf>
    <xf numFmtId="0" fontId="11" fillId="0" borderId="2" xfId="0" applyFont="1" applyBorder="1" applyAlignment="1">
      <alignment horizontal="center" vertical="center" wrapText="1"/>
    </xf>
    <xf numFmtId="0" fontId="3" fillId="0" borderId="0" xfId="0" applyFont="1" applyAlignment="1">
      <alignment vertical="center" wrapText="1"/>
    </xf>
    <xf numFmtId="0" fontId="11" fillId="0" borderId="2" xfId="2" applyFont="1" applyBorder="1" applyAlignment="1">
      <alignment horizontal="left" vertical="center" wrapText="1"/>
    </xf>
    <xf numFmtId="0" fontId="11" fillId="0" borderId="2" xfId="2" applyFont="1" applyBorder="1" applyAlignment="1">
      <alignment vertical="center" wrapText="1"/>
    </xf>
    <xf numFmtId="0" fontId="17" fillId="0" borderId="2" xfId="0" applyFont="1" applyBorder="1" applyAlignment="1">
      <alignment horizontal="center" vertical="center" wrapText="1"/>
    </xf>
    <xf numFmtId="0" fontId="16" fillId="0" borderId="2"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2" xfId="0" applyFont="1" applyBorder="1" applyAlignment="1">
      <alignment horizontal="left" vertical="center" wrapText="1"/>
    </xf>
    <xf numFmtId="3" fontId="17" fillId="0" borderId="2" xfId="0" applyNumberFormat="1" applyFont="1" applyBorder="1" applyAlignment="1">
      <alignment horizontal="center" vertical="center" wrapText="1"/>
    </xf>
    <xf numFmtId="0" fontId="17" fillId="0" borderId="2" xfId="2" applyFont="1" applyBorder="1" applyAlignment="1">
      <alignment horizontal="left" vertical="center" wrapText="1"/>
    </xf>
    <xf numFmtId="0" fontId="17" fillId="0" borderId="2" xfId="2" applyFont="1" applyBorder="1" applyAlignment="1">
      <alignment vertical="center" wrapText="1"/>
    </xf>
    <xf numFmtId="0" fontId="19" fillId="0" borderId="2" xfId="0" applyFont="1" applyBorder="1" applyAlignment="1">
      <alignment horizontal="center" vertical="center" wrapText="1"/>
    </xf>
    <xf numFmtId="0" fontId="27" fillId="0" borderId="2" xfId="0" applyFont="1" applyBorder="1" applyAlignment="1">
      <alignment horizontal="left" vertical="center"/>
    </xf>
    <xf numFmtId="0" fontId="27" fillId="0" borderId="2" xfId="0" applyFont="1" applyBorder="1" applyAlignment="1">
      <alignment horizontal="center" vertical="center" wrapText="1"/>
    </xf>
    <xf numFmtId="0" fontId="27" fillId="0" borderId="2" xfId="0" applyFont="1" applyBorder="1" applyAlignment="1">
      <alignment horizontal="left" vertical="center" wrapText="1"/>
    </xf>
    <xf numFmtId="0" fontId="29" fillId="0" borderId="0" xfId="0" applyFont="1"/>
    <xf numFmtId="0" fontId="22"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9" fillId="0" borderId="0" xfId="0" applyFont="1" applyAlignment="1">
      <alignment horizontal="center" vertical="center" wrapText="1"/>
    </xf>
    <xf numFmtId="0" fontId="26" fillId="0" borderId="13" xfId="0" applyFont="1" applyBorder="1" applyAlignment="1">
      <alignment horizontal="center" vertical="center" wrapText="1"/>
    </xf>
    <xf numFmtId="0" fontId="26"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6" fillId="0" borderId="13"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2" xfId="2" applyFont="1" applyBorder="1" applyAlignment="1">
      <alignment horizontal="center" vertical="center" wrapText="1"/>
    </xf>
    <xf numFmtId="0" fontId="21" fillId="0" borderId="2" xfId="0" applyFont="1" applyBorder="1" applyAlignment="1">
      <alignment horizontal="center" vertical="center" wrapText="1"/>
    </xf>
    <xf numFmtId="3" fontId="28" fillId="0" borderId="2" xfId="2" applyNumberFormat="1" applyFont="1" applyBorder="1" applyAlignment="1">
      <alignment horizontal="center" vertical="center" wrapText="1"/>
    </xf>
    <xf numFmtId="0" fontId="21" fillId="0" borderId="2" xfId="2" applyFont="1" applyBorder="1" applyAlignment="1">
      <alignment horizontal="center" vertical="center" wrapText="1"/>
    </xf>
    <xf numFmtId="0" fontId="21" fillId="0" borderId="2" xfId="0" applyFont="1" applyBorder="1" applyAlignment="1">
      <alignment horizontal="left" vertical="center" wrapText="1"/>
    </xf>
    <xf numFmtId="3" fontId="21" fillId="0" borderId="2" xfId="2"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0" fontId="24" fillId="0" borderId="8" xfId="0" applyFont="1" applyBorder="1" applyAlignment="1">
      <alignment horizontal="center" vertical="center" wrapText="1"/>
    </xf>
    <xf numFmtId="0" fontId="24" fillId="0" borderId="2" xfId="2" applyFont="1" applyBorder="1" applyAlignment="1">
      <alignment horizontal="center" vertical="center" wrapText="1"/>
    </xf>
    <xf numFmtId="0" fontId="24" fillId="0" borderId="2" xfId="0" applyFont="1" applyBorder="1" applyAlignment="1">
      <alignment horizontal="left" vertical="center" wrapText="1"/>
    </xf>
    <xf numFmtId="3" fontId="24" fillId="0" borderId="2" xfId="2" applyNumberFormat="1" applyFont="1" applyBorder="1" applyAlignment="1">
      <alignment horizontal="center" vertical="center" wrapText="1"/>
    </xf>
    <xf numFmtId="3" fontId="24" fillId="0" borderId="2" xfId="0" applyNumberFormat="1" applyFont="1" applyBorder="1" applyAlignment="1">
      <alignment horizontal="center" vertical="center" wrapText="1"/>
    </xf>
    <xf numFmtId="0" fontId="21" fillId="0" borderId="2" xfId="2" applyFont="1" applyBorder="1" applyAlignment="1">
      <alignment horizontal="left" vertical="center" wrapText="1"/>
    </xf>
    <xf numFmtId="0" fontId="24" fillId="0" borderId="2" xfId="0" applyFont="1" applyBorder="1" applyAlignment="1">
      <alignment horizontal="center" vertical="top" wrapText="1"/>
    </xf>
    <xf numFmtId="0" fontId="29" fillId="0" borderId="0" xfId="0" applyFont="1" applyAlignment="1">
      <alignment vertical="center" wrapText="1"/>
    </xf>
    <xf numFmtId="0" fontId="28" fillId="0" borderId="2" xfId="0" quotePrefix="1" applyFont="1" applyBorder="1" applyAlignment="1">
      <alignment vertical="center" wrapText="1"/>
    </xf>
    <xf numFmtId="0" fontId="21" fillId="0" borderId="0" xfId="0" applyFont="1" applyAlignment="1">
      <alignment vertical="center" wrapText="1"/>
    </xf>
    <xf numFmtId="0" fontId="31" fillId="0" borderId="0" xfId="0" applyFont="1" applyAlignment="1">
      <alignment vertical="center" wrapText="1"/>
    </xf>
    <xf numFmtId="0" fontId="24" fillId="0" borderId="2" xfId="0" quotePrefix="1" applyFont="1" applyBorder="1" applyAlignment="1">
      <alignment vertical="center"/>
    </xf>
    <xf numFmtId="0" fontId="24" fillId="0" borderId="2" xfId="0" applyFont="1" applyBorder="1" applyAlignment="1">
      <alignment horizontal="center" vertical="center" wrapText="1"/>
    </xf>
    <xf numFmtId="0" fontId="32" fillId="0" borderId="0" xfId="0" applyFont="1" applyAlignment="1">
      <alignment vertical="center" wrapText="1"/>
    </xf>
    <xf numFmtId="0" fontId="18" fillId="0" borderId="0" xfId="0" applyFont="1" applyAlignment="1">
      <alignment vertical="center" wrapText="1"/>
    </xf>
    <xf numFmtId="0" fontId="18" fillId="0" borderId="2" xfId="0" applyFont="1" applyBorder="1" applyAlignment="1">
      <alignment horizontal="center" vertical="center" wrapText="1"/>
    </xf>
    <xf numFmtId="0" fontId="24" fillId="0" borderId="8" xfId="0" quotePrefix="1" applyFont="1" applyBorder="1" applyAlignment="1">
      <alignment vertical="center" wrapText="1"/>
    </xf>
    <xf numFmtId="0" fontId="33" fillId="0" borderId="0" xfId="0" applyFont="1" applyAlignment="1">
      <alignment vertical="center" wrapText="1"/>
    </xf>
    <xf numFmtId="0" fontId="21" fillId="0" borderId="2" xfId="2" applyFont="1" applyBorder="1" applyAlignment="1">
      <alignment vertical="center" wrapText="1"/>
    </xf>
    <xf numFmtId="0" fontId="24" fillId="0" borderId="2" xfId="0" quotePrefix="1" applyFont="1" applyBorder="1" applyAlignment="1">
      <alignment vertical="center" wrapText="1"/>
    </xf>
    <xf numFmtId="0" fontId="21" fillId="0" borderId="2" xfId="0" applyFont="1" applyBorder="1" applyAlignment="1">
      <alignment vertical="center" wrapText="1"/>
    </xf>
    <xf numFmtId="4" fontId="21" fillId="0" borderId="0" xfId="0" applyNumberFormat="1" applyFont="1" applyAlignment="1">
      <alignment horizontal="center" vertical="center" wrapText="1"/>
    </xf>
    <xf numFmtId="0" fontId="21" fillId="0" borderId="0" xfId="0" applyFont="1" applyAlignment="1">
      <alignment horizontal="center" vertical="center" wrapText="1"/>
    </xf>
    <xf numFmtId="0" fontId="23" fillId="0" borderId="13" xfId="0" applyFont="1" applyBorder="1" applyAlignment="1">
      <alignment horizontal="center" vertical="center" wrapText="1"/>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2" applyFont="1" applyBorder="1" applyAlignment="1">
      <alignment horizontal="left" vertical="center" wrapText="1"/>
    </xf>
    <xf numFmtId="0" fontId="2" fillId="0" borderId="6" xfId="2" applyFont="1" applyBorder="1" applyAlignment="1">
      <alignment horizontal="left" vertical="center" wrapText="1"/>
    </xf>
    <xf numFmtId="0" fontId="2" fillId="0" borderId="4" xfId="2" applyFont="1" applyBorder="1" applyAlignment="1">
      <alignment horizontal="left" vertical="center" wrapText="1"/>
    </xf>
    <xf numFmtId="0" fontId="2" fillId="0" borderId="8" xfId="2" applyFont="1" applyBorder="1" applyAlignment="1">
      <alignment horizontal="center" vertical="center" wrapText="1"/>
    </xf>
    <xf numFmtId="0" fontId="2" fillId="0" borderId="6" xfId="2" applyFont="1" applyBorder="1" applyAlignment="1">
      <alignment horizontal="center" vertical="center" wrapText="1"/>
    </xf>
    <xf numFmtId="0" fontId="2" fillId="0" borderId="4" xfId="2" applyFont="1" applyBorder="1" applyAlignment="1">
      <alignment horizontal="center" vertical="center" wrapText="1"/>
    </xf>
    <xf numFmtId="0" fontId="2" fillId="0" borderId="5" xfId="2" applyFont="1" applyBorder="1" applyAlignment="1">
      <alignment vertical="center" wrapText="1"/>
    </xf>
    <xf numFmtId="0" fontId="2" fillId="0" borderId="7" xfId="2" applyFont="1" applyBorder="1" applyAlignment="1">
      <alignmen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2" applyFont="1" applyBorder="1" applyAlignment="1">
      <alignment vertical="center" wrapText="1"/>
    </xf>
    <xf numFmtId="0" fontId="2" fillId="0" borderId="11" xfId="2" applyFont="1" applyBorder="1" applyAlignment="1">
      <alignment vertical="center" wrapText="1"/>
    </xf>
    <xf numFmtId="0" fontId="2" fillId="0" borderId="4" xfId="2"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11"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16" fontId="2" fillId="0" borderId="8" xfId="0" quotePrefix="1" applyNumberFormat="1" applyFont="1" applyBorder="1" applyAlignment="1">
      <alignment horizontal="left" vertical="center" wrapText="1"/>
    </xf>
    <xf numFmtId="16" fontId="2" fillId="0" borderId="4" xfId="0" quotePrefix="1" applyNumberFormat="1" applyFont="1" applyBorder="1" applyAlignment="1">
      <alignment horizontal="left" vertical="center" wrapText="1"/>
    </xf>
    <xf numFmtId="0" fontId="2" fillId="0" borderId="8" xfId="0" quotePrefix="1" applyFont="1" applyBorder="1" applyAlignment="1">
      <alignment horizontal="left" vertical="center" wrapText="1"/>
    </xf>
    <xf numFmtId="0" fontId="2" fillId="0" borderId="6" xfId="0" quotePrefix="1" applyFont="1" applyBorder="1" applyAlignment="1">
      <alignment horizontal="left" vertical="center" wrapText="1"/>
    </xf>
    <xf numFmtId="0" fontId="2" fillId="0" borderId="4" xfId="0" quotePrefix="1" applyFont="1" applyBorder="1" applyAlignment="1">
      <alignment horizontal="left" vertical="center" wrapText="1"/>
    </xf>
    <xf numFmtId="0" fontId="13" fillId="0" borderId="8" xfId="4" applyFont="1" applyBorder="1" applyAlignment="1">
      <alignment horizontal="center" vertical="center" wrapText="1"/>
    </xf>
    <xf numFmtId="0" fontId="13" fillId="0" borderId="2" xfId="4" applyFont="1" applyBorder="1" applyAlignment="1">
      <alignment horizontal="center" vertical="center" wrapText="1"/>
    </xf>
    <xf numFmtId="49" fontId="13" fillId="2" borderId="8" xfId="2" applyNumberFormat="1" applyFont="1" applyFill="1" applyBorder="1" applyAlignment="1">
      <alignment horizontal="center" vertical="center" wrapText="1"/>
    </xf>
    <xf numFmtId="49" fontId="13" fillId="2" borderId="4" xfId="2" applyNumberFormat="1" applyFont="1" applyFill="1" applyBorder="1" applyAlignment="1">
      <alignment horizontal="center" vertical="center" wrapText="1"/>
    </xf>
    <xf numFmtId="0" fontId="13" fillId="0" borderId="8" xfId="2" applyFont="1" applyBorder="1" applyAlignment="1">
      <alignment horizontal="center" vertical="center" wrapText="1"/>
    </xf>
    <xf numFmtId="0" fontId="13" fillId="0" borderId="4" xfId="2" applyFont="1" applyBorder="1" applyAlignment="1">
      <alignment horizontal="center" vertical="center" wrapText="1"/>
    </xf>
    <xf numFmtId="3" fontId="13" fillId="0" borderId="8" xfId="2" applyNumberFormat="1" applyFont="1" applyBorder="1" applyAlignment="1">
      <alignment horizontal="center" vertical="center" wrapText="1"/>
    </xf>
    <xf numFmtId="3" fontId="13" fillId="0" borderId="4" xfId="2" applyNumberFormat="1" applyFont="1" applyBorder="1" applyAlignment="1">
      <alignment horizontal="center" vertical="center" wrapText="1"/>
    </xf>
    <xf numFmtId="0" fontId="13" fillId="0" borderId="4" xfId="4" applyFont="1" applyBorder="1" applyAlignment="1">
      <alignment horizontal="center" vertical="center" wrapText="1"/>
    </xf>
    <xf numFmtId="0" fontId="13" fillId="0" borderId="0" xfId="2" applyFont="1" applyAlignment="1">
      <alignment horizontal="center" vertical="center" wrapText="1"/>
    </xf>
    <xf numFmtId="0" fontId="13" fillId="0" borderId="2" xfId="2"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2" fillId="0" borderId="8" xfId="4" applyFont="1" applyBorder="1" applyAlignment="1">
      <alignment horizontal="left" vertical="center" wrapText="1"/>
    </xf>
    <xf numFmtId="0" fontId="2" fillId="0" borderId="6" xfId="4" applyFont="1" applyBorder="1" applyAlignment="1">
      <alignment horizontal="left" vertical="center" wrapText="1"/>
    </xf>
    <xf numFmtId="0" fontId="2" fillId="0" borderId="4" xfId="4" applyFont="1" applyBorder="1" applyAlignment="1">
      <alignment horizontal="left" vertical="center" wrapText="1"/>
    </xf>
    <xf numFmtId="0" fontId="21" fillId="0" borderId="0" xfId="0" applyFont="1" applyAlignment="1">
      <alignment horizontal="center" vertical="center" wrapText="1"/>
    </xf>
    <xf numFmtId="0" fontId="23" fillId="0" borderId="13" xfId="0" applyFont="1" applyBorder="1" applyAlignment="1">
      <alignment horizontal="center" vertical="center" wrapText="1"/>
    </xf>
    <xf numFmtId="0" fontId="25" fillId="0" borderId="0" xfId="0" applyFont="1" applyAlignment="1">
      <alignment horizontal="left" vertical="center" wrapText="1"/>
    </xf>
    <xf numFmtId="0" fontId="26" fillId="0" borderId="0" xfId="0" applyFont="1" applyAlignment="1">
      <alignment horizontal="center" vertical="center" wrapText="1"/>
    </xf>
    <xf numFmtId="0" fontId="16" fillId="0" borderId="8" xfId="2" applyFont="1" applyBorder="1" applyAlignment="1">
      <alignment horizontal="center" vertical="center" wrapText="1"/>
    </xf>
    <xf numFmtId="0" fontId="16" fillId="0" borderId="4" xfId="2"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30" fillId="0" borderId="0" xfId="0" applyFont="1" applyAlignment="1">
      <alignment horizontal="left" vertical="center" wrapText="1"/>
    </xf>
    <xf numFmtId="0" fontId="23" fillId="0" borderId="0" xfId="0" applyFont="1" applyAlignment="1">
      <alignment horizontal="right" vertical="center" wrapText="1"/>
    </xf>
    <xf numFmtId="0" fontId="22" fillId="0" borderId="2" xfId="0" applyFont="1" applyBorder="1" applyAlignment="1">
      <alignment horizontal="center" vertical="center" wrapText="1"/>
    </xf>
    <xf numFmtId="0" fontId="16" fillId="0" borderId="2" xfId="2" applyFont="1" applyBorder="1" applyAlignment="1">
      <alignment horizontal="center" vertical="center" wrapText="1"/>
    </xf>
    <xf numFmtId="0" fontId="17" fillId="0" borderId="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 xfId="0" applyFont="1" applyBorder="1" applyAlignment="1">
      <alignment horizontal="center" vertical="center" wrapText="1"/>
    </xf>
    <xf numFmtId="0" fontId="28" fillId="0" borderId="8" xfId="2" applyFont="1" applyBorder="1" applyAlignment="1">
      <alignment horizontal="center" vertical="center" wrapText="1"/>
    </xf>
    <xf numFmtId="0" fontId="28" fillId="0" borderId="4" xfId="2" applyFont="1" applyBorder="1" applyAlignment="1">
      <alignment horizontal="center" vertical="center" wrapText="1"/>
    </xf>
    <xf numFmtId="0" fontId="21" fillId="0" borderId="8" xfId="0" applyFont="1" applyBorder="1" applyAlignment="1">
      <alignment horizontal="center" vertical="center" wrapText="1"/>
    </xf>
    <xf numFmtId="0" fontId="21" fillId="0" borderId="4" xfId="0" applyFont="1" applyBorder="1" applyAlignment="1">
      <alignment horizontal="center" vertical="center" wrapText="1"/>
    </xf>
    <xf numFmtId="0" fontId="28" fillId="0" borderId="14" xfId="2" applyFont="1" applyBorder="1" applyAlignment="1">
      <alignment horizontal="center" vertical="center" wrapText="1"/>
    </xf>
    <xf numFmtId="0" fontId="28" fillId="0" borderId="15" xfId="2" applyFont="1" applyBorder="1" applyAlignment="1">
      <alignment horizontal="center" vertical="center" wrapText="1"/>
    </xf>
    <xf numFmtId="0" fontId="24" fillId="0" borderId="2" xfId="0" applyFont="1" applyBorder="1" applyAlignment="1">
      <alignment horizontal="center" vertical="center" wrapText="1"/>
    </xf>
    <xf numFmtId="0" fontId="24" fillId="0" borderId="6" xfId="0" applyFont="1" applyBorder="1" applyAlignment="1">
      <alignment horizontal="center" vertical="center" wrapText="1"/>
    </xf>
  </cellXfs>
  <cellStyles count="8">
    <cellStyle name="Bình thường 2" xfId="7" xr:uid="{00000000-0005-0000-0000-000000000000}"/>
    <cellStyle name="Chuẩn 5" xfId="5" xr:uid="{00000000-0005-0000-0000-000004000000}"/>
    <cellStyle name="Comma" xfId="1" builtinId="3"/>
    <cellStyle name="Comma 3" xfId="6" xr:uid="{00000000-0005-0000-0000-000002000000}"/>
    <cellStyle name="Comma_Sheet1" xfId="3" xr:uid="{00000000-0005-0000-0000-000003000000}"/>
    <cellStyle name="Normal" xfId="0" builtinId="0"/>
    <cellStyle name="Normal 2" xfId="4" xr:uid="{00000000-0005-0000-0000-000006000000}"/>
    <cellStyle name="Normal_Sheet1"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0</xdr:colOff>
      <xdr:row>19</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800600" y="3300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14</xdr:row>
      <xdr:rowOff>0</xdr:rowOff>
    </xdr:from>
    <xdr:ext cx="184731" cy="264560"/>
    <xdr:sp macro="" textlink="">
      <xdr:nvSpPr>
        <xdr:cNvPr id="2" name="TextBox 1">
          <a:extLst>
            <a:ext uri="{FF2B5EF4-FFF2-40B4-BE49-F238E27FC236}">
              <a16:creationId xmlns:a16="http://schemas.microsoft.com/office/drawing/2014/main" id="{629C6247-296E-4674-8ABC-08A00B1C1E4E}"/>
            </a:ext>
          </a:extLst>
        </xdr:cNvPr>
        <xdr:cNvSpPr txBox="1"/>
      </xdr:nvSpPr>
      <xdr:spPr>
        <a:xfrm>
          <a:off x="4486275" y="573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23</xdr:row>
      <xdr:rowOff>0</xdr:rowOff>
    </xdr:from>
    <xdr:ext cx="184731" cy="264560"/>
    <xdr:sp macro="" textlink="">
      <xdr:nvSpPr>
        <xdr:cNvPr id="3" name="TextBox 2">
          <a:extLst>
            <a:ext uri="{FF2B5EF4-FFF2-40B4-BE49-F238E27FC236}">
              <a16:creationId xmlns:a16="http://schemas.microsoft.com/office/drawing/2014/main" id="{30718D78-C9C3-432D-AB24-1DAA216E162B}"/>
            </a:ext>
          </a:extLst>
        </xdr:cNvPr>
        <xdr:cNvSpPr txBox="1"/>
      </xdr:nvSpPr>
      <xdr:spPr>
        <a:xfrm>
          <a:off x="6162675" y="82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23</xdr:row>
      <xdr:rowOff>0</xdr:rowOff>
    </xdr:from>
    <xdr:ext cx="184731" cy="264560"/>
    <xdr:sp macro="" textlink="">
      <xdr:nvSpPr>
        <xdr:cNvPr id="4" name="TextBox 3">
          <a:extLst>
            <a:ext uri="{FF2B5EF4-FFF2-40B4-BE49-F238E27FC236}">
              <a16:creationId xmlns:a16="http://schemas.microsoft.com/office/drawing/2014/main" id="{A3304E1C-40E6-4FDC-8F28-90C1149C9BC3}"/>
            </a:ext>
          </a:extLst>
        </xdr:cNvPr>
        <xdr:cNvSpPr txBox="1"/>
      </xdr:nvSpPr>
      <xdr:spPr>
        <a:xfrm>
          <a:off x="6162675" y="82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14</xdr:row>
      <xdr:rowOff>0</xdr:rowOff>
    </xdr:from>
    <xdr:ext cx="184731" cy="264560"/>
    <xdr:sp macro="" textlink="">
      <xdr:nvSpPr>
        <xdr:cNvPr id="5" name="TextBox 4">
          <a:extLst>
            <a:ext uri="{FF2B5EF4-FFF2-40B4-BE49-F238E27FC236}">
              <a16:creationId xmlns:a16="http://schemas.microsoft.com/office/drawing/2014/main" id="{3A129878-0935-4F11-846A-CB831E2EA33D}"/>
            </a:ext>
          </a:extLst>
        </xdr:cNvPr>
        <xdr:cNvSpPr txBox="1"/>
      </xdr:nvSpPr>
      <xdr:spPr>
        <a:xfrm>
          <a:off x="3086100" y="499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23</xdr:row>
      <xdr:rowOff>0</xdr:rowOff>
    </xdr:from>
    <xdr:ext cx="184731" cy="264560"/>
    <xdr:sp macro="" textlink="">
      <xdr:nvSpPr>
        <xdr:cNvPr id="6" name="TextBox 5">
          <a:extLst>
            <a:ext uri="{FF2B5EF4-FFF2-40B4-BE49-F238E27FC236}">
              <a16:creationId xmlns:a16="http://schemas.microsoft.com/office/drawing/2014/main" id="{6E50938A-FC7D-4F41-87CB-282595E6D0AF}"/>
            </a:ext>
          </a:extLst>
        </xdr:cNvPr>
        <xdr:cNvSpPr txBox="1"/>
      </xdr:nvSpPr>
      <xdr:spPr>
        <a:xfrm>
          <a:off x="3086100" y="773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23</xdr:row>
      <xdr:rowOff>0</xdr:rowOff>
    </xdr:from>
    <xdr:ext cx="184731" cy="264560"/>
    <xdr:sp macro="" textlink="">
      <xdr:nvSpPr>
        <xdr:cNvPr id="7" name="TextBox 6">
          <a:extLst>
            <a:ext uri="{FF2B5EF4-FFF2-40B4-BE49-F238E27FC236}">
              <a16:creationId xmlns:a16="http://schemas.microsoft.com/office/drawing/2014/main" id="{6FF778C5-9874-4249-AFBE-CD054848D8D2}"/>
            </a:ext>
          </a:extLst>
        </xdr:cNvPr>
        <xdr:cNvSpPr txBox="1"/>
      </xdr:nvSpPr>
      <xdr:spPr>
        <a:xfrm>
          <a:off x="3086100" y="773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8</xdr:row>
      <xdr:rowOff>0</xdr:rowOff>
    </xdr:from>
    <xdr:ext cx="184731" cy="264560"/>
    <xdr:sp macro="" textlink="">
      <xdr:nvSpPr>
        <xdr:cNvPr id="2" name="TextBox 1">
          <a:extLst>
            <a:ext uri="{FF2B5EF4-FFF2-40B4-BE49-F238E27FC236}">
              <a16:creationId xmlns:a16="http://schemas.microsoft.com/office/drawing/2014/main" id="{33672DFD-C72A-4B75-B825-39FB8B44B5CB}"/>
            </a:ext>
          </a:extLst>
        </xdr:cNvPr>
        <xdr:cNvSpPr txBox="1"/>
      </xdr:nvSpPr>
      <xdr:spPr>
        <a:xfrm>
          <a:off x="4229100" y="474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3" name="TextBox 2">
          <a:extLst>
            <a:ext uri="{FF2B5EF4-FFF2-40B4-BE49-F238E27FC236}">
              <a16:creationId xmlns:a16="http://schemas.microsoft.com/office/drawing/2014/main" id="{5573C1ED-2C15-4AC4-AAFB-1D34650562AB}"/>
            </a:ext>
          </a:extLst>
        </xdr:cNvPr>
        <xdr:cNvSpPr txBox="1"/>
      </xdr:nvSpPr>
      <xdr:spPr>
        <a:xfrm>
          <a:off x="4229100" y="729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4" name="TextBox 3">
          <a:extLst>
            <a:ext uri="{FF2B5EF4-FFF2-40B4-BE49-F238E27FC236}">
              <a16:creationId xmlns:a16="http://schemas.microsoft.com/office/drawing/2014/main" id="{3D843789-4897-465D-A776-139D5D026301}"/>
            </a:ext>
          </a:extLst>
        </xdr:cNvPr>
        <xdr:cNvSpPr txBox="1"/>
      </xdr:nvSpPr>
      <xdr:spPr>
        <a:xfrm>
          <a:off x="4229100" y="729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xdr:row>
      <xdr:rowOff>0</xdr:rowOff>
    </xdr:from>
    <xdr:ext cx="184731" cy="264560"/>
    <xdr:sp macro="" textlink="">
      <xdr:nvSpPr>
        <xdr:cNvPr id="5" name="TextBox 4">
          <a:extLst>
            <a:ext uri="{FF2B5EF4-FFF2-40B4-BE49-F238E27FC236}">
              <a16:creationId xmlns:a16="http://schemas.microsoft.com/office/drawing/2014/main" id="{8DDCCAA0-6D67-403A-A45F-7ECE056DB20D}"/>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xdr:row>
      <xdr:rowOff>0</xdr:rowOff>
    </xdr:from>
    <xdr:ext cx="184731" cy="264560"/>
    <xdr:sp macro="" textlink="">
      <xdr:nvSpPr>
        <xdr:cNvPr id="6" name="TextBox 5">
          <a:extLst>
            <a:ext uri="{FF2B5EF4-FFF2-40B4-BE49-F238E27FC236}">
              <a16:creationId xmlns:a16="http://schemas.microsoft.com/office/drawing/2014/main" id="{FD22ADB3-8A0B-4516-8EB2-49FB1CD65235}"/>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xdr:row>
      <xdr:rowOff>0</xdr:rowOff>
    </xdr:from>
    <xdr:ext cx="184731" cy="264560"/>
    <xdr:sp macro="" textlink="">
      <xdr:nvSpPr>
        <xdr:cNvPr id="7" name="TextBox 6">
          <a:extLst>
            <a:ext uri="{FF2B5EF4-FFF2-40B4-BE49-F238E27FC236}">
              <a16:creationId xmlns:a16="http://schemas.microsoft.com/office/drawing/2014/main" id="{EA53B352-1D5D-4E89-8320-384093E8A919}"/>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10</xdr:row>
      <xdr:rowOff>0</xdr:rowOff>
    </xdr:from>
    <xdr:ext cx="184731" cy="264560"/>
    <xdr:sp macro="" textlink="">
      <xdr:nvSpPr>
        <xdr:cNvPr id="8" name="TextBox 7">
          <a:extLst>
            <a:ext uri="{FF2B5EF4-FFF2-40B4-BE49-F238E27FC236}">
              <a16:creationId xmlns:a16="http://schemas.microsoft.com/office/drawing/2014/main" id="{2923218F-E9EF-42C2-8E5D-0A52A19C01ED}"/>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10</xdr:row>
      <xdr:rowOff>0</xdr:rowOff>
    </xdr:from>
    <xdr:ext cx="184731" cy="264560"/>
    <xdr:sp macro="" textlink="">
      <xdr:nvSpPr>
        <xdr:cNvPr id="9" name="TextBox 8">
          <a:extLst>
            <a:ext uri="{FF2B5EF4-FFF2-40B4-BE49-F238E27FC236}">
              <a16:creationId xmlns:a16="http://schemas.microsoft.com/office/drawing/2014/main" id="{B27AE917-17CE-47E8-8CA7-5BD1CEEC7F1B}"/>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10</xdr:row>
      <xdr:rowOff>0</xdr:rowOff>
    </xdr:from>
    <xdr:ext cx="184731" cy="264560"/>
    <xdr:sp macro="" textlink="">
      <xdr:nvSpPr>
        <xdr:cNvPr id="10" name="TextBox 9">
          <a:extLst>
            <a:ext uri="{FF2B5EF4-FFF2-40B4-BE49-F238E27FC236}">
              <a16:creationId xmlns:a16="http://schemas.microsoft.com/office/drawing/2014/main" id="{B3EBEFC4-03CC-4244-BEDC-4D99DA5FDB69}"/>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11</xdr:row>
      <xdr:rowOff>0</xdr:rowOff>
    </xdr:from>
    <xdr:ext cx="184731" cy="264560"/>
    <xdr:sp macro="" textlink="">
      <xdr:nvSpPr>
        <xdr:cNvPr id="11" name="TextBox 10">
          <a:extLst>
            <a:ext uri="{FF2B5EF4-FFF2-40B4-BE49-F238E27FC236}">
              <a16:creationId xmlns:a16="http://schemas.microsoft.com/office/drawing/2014/main" id="{E3F6D925-C006-4005-AB3A-BAE1AC985F94}"/>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11</xdr:row>
      <xdr:rowOff>0</xdr:rowOff>
    </xdr:from>
    <xdr:ext cx="184731" cy="264560"/>
    <xdr:sp macro="" textlink="">
      <xdr:nvSpPr>
        <xdr:cNvPr id="12" name="TextBox 11">
          <a:extLst>
            <a:ext uri="{FF2B5EF4-FFF2-40B4-BE49-F238E27FC236}">
              <a16:creationId xmlns:a16="http://schemas.microsoft.com/office/drawing/2014/main" id="{D1084EB0-8748-4C7F-8B26-2A0C607D666C}"/>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11</xdr:row>
      <xdr:rowOff>0</xdr:rowOff>
    </xdr:from>
    <xdr:ext cx="184731" cy="264560"/>
    <xdr:sp macro="" textlink="">
      <xdr:nvSpPr>
        <xdr:cNvPr id="13" name="TextBox 12">
          <a:extLst>
            <a:ext uri="{FF2B5EF4-FFF2-40B4-BE49-F238E27FC236}">
              <a16:creationId xmlns:a16="http://schemas.microsoft.com/office/drawing/2014/main" id="{87E585BC-DDFC-49DB-89E4-5E6896272733}"/>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4" name="TextBox 13">
          <a:extLst>
            <a:ext uri="{FF2B5EF4-FFF2-40B4-BE49-F238E27FC236}">
              <a16:creationId xmlns:a16="http://schemas.microsoft.com/office/drawing/2014/main" id="{65687881-F223-42A8-ADCF-90D04384FD85}"/>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5" name="TextBox 14">
          <a:extLst>
            <a:ext uri="{FF2B5EF4-FFF2-40B4-BE49-F238E27FC236}">
              <a16:creationId xmlns:a16="http://schemas.microsoft.com/office/drawing/2014/main" id="{96385931-97EA-4A3F-B626-7FAED86DA147}"/>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6" name="TextBox 15">
          <a:extLst>
            <a:ext uri="{FF2B5EF4-FFF2-40B4-BE49-F238E27FC236}">
              <a16:creationId xmlns:a16="http://schemas.microsoft.com/office/drawing/2014/main" id="{DC8DA7AF-A535-43FC-AD40-F4A8F16E4041}"/>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17" name="TextBox 16">
          <a:extLst>
            <a:ext uri="{FF2B5EF4-FFF2-40B4-BE49-F238E27FC236}">
              <a16:creationId xmlns:a16="http://schemas.microsoft.com/office/drawing/2014/main" id="{5034A023-E813-4FCB-A3CB-A8932BA6468D}"/>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18" name="TextBox 17">
          <a:extLst>
            <a:ext uri="{FF2B5EF4-FFF2-40B4-BE49-F238E27FC236}">
              <a16:creationId xmlns:a16="http://schemas.microsoft.com/office/drawing/2014/main" id="{78CEC465-8B35-4C69-B0F5-C034716E485B}"/>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19" name="TextBox 18">
          <a:extLst>
            <a:ext uri="{FF2B5EF4-FFF2-40B4-BE49-F238E27FC236}">
              <a16:creationId xmlns:a16="http://schemas.microsoft.com/office/drawing/2014/main" id="{36158F29-8D5E-4CBB-B274-BD6386109460}"/>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20" name="TextBox 19">
          <a:extLst>
            <a:ext uri="{FF2B5EF4-FFF2-40B4-BE49-F238E27FC236}">
              <a16:creationId xmlns:a16="http://schemas.microsoft.com/office/drawing/2014/main" id="{60884C56-0876-4071-BEC9-64A737CF58D5}"/>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21" name="TextBox 20">
          <a:extLst>
            <a:ext uri="{FF2B5EF4-FFF2-40B4-BE49-F238E27FC236}">
              <a16:creationId xmlns:a16="http://schemas.microsoft.com/office/drawing/2014/main" id="{FCD4FD24-6492-4434-93AD-74B4BBF07E08}"/>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22" name="TextBox 21">
          <a:extLst>
            <a:ext uri="{FF2B5EF4-FFF2-40B4-BE49-F238E27FC236}">
              <a16:creationId xmlns:a16="http://schemas.microsoft.com/office/drawing/2014/main" id="{97C87022-71F8-4D23-A17E-B61BD33BCF9A}"/>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15</xdr:row>
      <xdr:rowOff>0</xdr:rowOff>
    </xdr:from>
    <xdr:ext cx="184731" cy="264560"/>
    <xdr:sp macro="" textlink="">
      <xdr:nvSpPr>
        <xdr:cNvPr id="23" name="TextBox 22">
          <a:extLst>
            <a:ext uri="{FF2B5EF4-FFF2-40B4-BE49-F238E27FC236}">
              <a16:creationId xmlns:a16="http://schemas.microsoft.com/office/drawing/2014/main" id="{FCB192FC-C2F1-46DA-932C-12BCFA6F7690}"/>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15</xdr:row>
      <xdr:rowOff>0</xdr:rowOff>
    </xdr:from>
    <xdr:ext cx="184731" cy="264560"/>
    <xdr:sp macro="" textlink="">
      <xdr:nvSpPr>
        <xdr:cNvPr id="24" name="TextBox 23">
          <a:extLst>
            <a:ext uri="{FF2B5EF4-FFF2-40B4-BE49-F238E27FC236}">
              <a16:creationId xmlns:a16="http://schemas.microsoft.com/office/drawing/2014/main" id="{3ED4A03B-6416-423E-9A87-BE2EB99992CD}"/>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15</xdr:row>
      <xdr:rowOff>0</xdr:rowOff>
    </xdr:from>
    <xdr:ext cx="184731" cy="264560"/>
    <xdr:sp macro="" textlink="">
      <xdr:nvSpPr>
        <xdr:cNvPr id="25" name="TextBox 24">
          <a:extLst>
            <a:ext uri="{FF2B5EF4-FFF2-40B4-BE49-F238E27FC236}">
              <a16:creationId xmlns:a16="http://schemas.microsoft.com/office/drawing/2014/main" id="{C157BFB3-2F59-4166-BB16-A77306AE9664}"/>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16</xdr:row>
      <xdr:rowOff>0</xdr:rowOff>
    </xdr:from>
    <xdr:ext cx="184731" cy="264560"/>
    <xdr:sp macro="" textlink="">
      <xdr:nvSpPr>
        <xdr:cNvPr id="26" name="TextBox 25">
          <a:extLst>
            <a:ext uri="{FF2B5EF4-FFF2-40B4-BE49-F238E27FC236}">
              <a16:creationId xmlns:a16="http://schemas.microsoft.com/office/drawing/2014/main" id="{FF4686A0-2F4B-4A41-B38E-757CA41DD82C}"/>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16</xdr:row>
      <xdr:rowOff>0</xdr:rowOff>
    </xdr:from>
    <xdr:ext cx="184731" cy="264560"/>
    <xdr:sp macro="" textlink="">
      <xdr:nvSpPr>
        <xdr:cNvPr id="27" name="TextBox 26">
          <a:extLst>
            <a:ext uri="{FF2B5EF4-FFF2-40B4-BE49-F238E27FC236}">
              <a16:creationId xmlns:a16="http://schemas.microsoft.com/office/drawing/2014/main" id="{E3DF6C7B-AE16-4E7A-BB21-EA54E4131C38}"/>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16</xdr:row>
      <xdr:rowOff>0</xdr:rowOff>
    </xdr:from>
    <xdr:ext cx="184731" cy="264560"/>
    <xdr:sp macro="" textlink="">
      <xdr:nvSpPr>
        <xdr:cNvPr id="28" name="TextBox 27">
          <a:extLst>
            <a:ext uri="{FF2B5EF4-FFF2-40B4-BE49-F238E27FC236}">
              <a16:creationId xmlns:a16="http://schemas.microsoft.com/office/drawing/2014/main" id="{89311BA4-4749-4D14-B31B-D0D53A150237}"/>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17</xdr:row>
      <xdr:rowOff>0</xdr:rowOff>
    </xdr:from>
    <xdr:ext cx="184731" cy="264560"/>
    <xdr:sp macro="" textlink="">
      <xdr:nvSpPr>
        <xdr:cNvPr id="29" name="TextBox 28">
          <a:extLst>
            <a:ext uri="{FF2B5EF4-FFF2-40B4-BE49-F238E27FC236}">
              <a16:creationId xmlns:a16="http://schemas.microsoft.com/office/drawing/2014/main" id="{735B8398-7E55-48F3-87EB-15CAE66CCB7E}"/>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17</xdr:row>
      <xdr:rowOff>0</xdr:rowOff>
    </xdr:from>
    <xdr:ext cx="184731" cy="264560"/>
    <xdr:sp macro="" textlink="">
      <xdr:nvSpPr>
        <xdr:cNvPr id="30" name="TextBox 29">
          <a:extLst>
            <a:ext uri="{FF2B5EF4-FFF2-40B4-BE49-F238E27FC236}">
              <a16:creationId xmlns:a16="http://schemas.microsoft.com/office/drawing/2014/main" id="{388AB756-2238-49B8-975D-6EA7D6B86C63}"/>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17</xdr:row>
      <xdr:rowOff>0</xdr:rowOff>
    </xdr:from>
    <xdr:ext cx="184731" cy="264560"/>
    <xdr:sp macro="" textlink="">
      <xdr:nvSpPr>
        <xdr:cNvPr id="31" name="TextBox 30">
          <a:extLst>
            <a:ext uri="{FF2B5EF4-FFF2-40B4-BE49-F238E27FC236}">
              <a16:creationId xmlns:a16="http://schemas.microsoft.com/office/drawing/2014/main" id="{7D375F17-7B6B-41CC-AE0D-9E1A988DB69B}"/>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8</xdr:row>
      <xdr:rowOff>0</xdr:rowOff>
    </xdr:from>
    <xdr:ext cx="184731" cy="264560"/>
    <xdr:sp macro="" textlink="">
      <xdr:nvSpPr>
        <xdr:cNvPr id="32" name="TextBox 31">
          <a:extLst>
            <a:ext uri="{FF2B5EF4-FFF2-40B4-BE49-F238E27FC236}">
              <a16:creationId xmlns:a16="http://schemas.microsoft.com/office/drawing/2014/main" id="{97C68C7F-C16C-4D23-92E6-38E1C032672C}"/>
            </a:ext>
          </a:extLst>
        </xdr:cNvPr>
        <xdr:cNvSpPr txBox="1"/>
      </xdr:nvSpPr>
      <xdr:spPr>
        <a:xfrm>
          <a:off x="2276475" y="283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8</xdr:row>
      <xdr:rowOff>0</xdr:rowOff>
    </xdr:from>
    <xdr:ext cx="184731" cy="264560"/>
    <xdr:sp macro="" textlink="">
      <xdr:nvSpPr>
        <xdr:cNvPr id="33" name="TextBox 32">
          <a:extLst>
            <a:ext uri="{FF2B5EF4-FFF2-40B4-BE49-F238E27FC236}">
              <a16:creationId xmlns:a16="http://schemas.microsoft.com/office/drawing/2014/main" id="{7729B1F5-C695-4739-B05C-118D11AC6EC2}"/>
            </a:ext>
          </a:extLst>
        </xdr:cNvPr>
        <xdr:cNvSpPr txBox="1"/>
      </xdr:nvSpPr>
      <xdr:spPr>
        <a:xfrm>
          <a:off x="2276475" y="283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8</xdr:row>
      <xdr:rowOff>0</xdr:rowOff>
    </xdr:from>
    <xdr:ext cx="184731" cy="264560"/>
    <xdr:sp macro="" textlink="">
      <xdr:nvSpPr>
        <xdr:cNvPr id="34" name="TextBox 33">
          <a:extLst>
            <a:ext uri="{FF2B5EF4-FFF2-40B4-BE49-F238E27FC236}">
              <a16:creationId xmlns:a16="http://schemas.microsoft.com/office/drawing/2014/main" id="{CD9B0D72-1E91-499D-A3F1-9DD4F1C21E93}"/>
            </a:ext>
          </a:extLst>
        </xdr:cNvPr>
        <xdr:cNvSpPr txBox="1"/>
      </xdr:nvSpPr>
      <xdr:spPr>
        <a:xfrm>
          <a:off x="2276475" y="283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9</xdr:row>
      <xdr:rowOff>0</xdr:rowOff>
    </xdr:from>
    <xdr:ext cx="184731" cy="264560"/>
    <xdr:sp macro="" textlink="">
      <xdr:nvSpPr>
        <xdr:cNvPr id="35" name="TextBox 34">
          <a:extLst>
            <a:ext uri="{FF2B5EF4-FFF2-40B4-BE49-F238E27FC236}">
              <a16:creationId xmlns:a16="http://schemas.microsoft.com/office/drawing/2014/main" id="{DCE0BD22-777E-4EA3-96EA-DF9E60201106}"/>
            </a:ext>
          </a:extLst>
        </xdr:cNvPr>
        <xdr:cNvSpPr txBox="1"/>
      </xdr:nvSpPr>
      <xdr:spPr>
        <a:xfrm>
          <a:off x="2276475" y="324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9</xdr:row>
      <xdr:rowOff>0</xdr:rowOff>
    </xdr:from>
    <xdr:ext cx="184731" cy="264560"/>
    <xdr:sp macro="" textlink="">
      <xdr:nvSpPr>
        <xdr:cNvPr id="36" name="TextBox 35">
          <a:extLst>
            <a:ext uri="{FF2B5EF4-FFF2-40B4-BE49-F238E27FC236}">
              <a16:creationId xmlns:a16="http://schemas.microsoft.com/office/drawing/2014/main" id="{C8F689D6-B515-4245-A9FE-DC59A53B8A79}"/>
            </a:ext>
          </a:extLst>
        </xdr:cNvPr>
        <xdr:cNvSpPr txBox="1"/>
      </xdr:nvSpPr>
      <xdr:spPr>
        <a:xfrm>
          <a:off x="2276475" y="324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9</xdr:row>
      <xdr:rowOff>0</xdr:rowOff>
    </xdr:from>
    <xdr:ext cx="184731" cy="264560"/>
    <xdr:sp macro="" textlink="">
      <xdr:nvSpPr>
        <xdr:cNvPr id="37" name="TextBox 36">
          <a:extLst>
            <a:ext uri="{FF2B5EF4-FFF2-40B4-BE49-F238E27FC236}">
              <a16:creationId xmlns:a16="http://schemas.microsoft.com/office/drawing/2014/main" id="{12A17CF3-1B58-46E7-A616-81A63739D32C}"/>
            </a:ext>
          </a:extLst>
        </xdr:cNvPr>
        <xdr:cNvSpPr txBox="1"/>
      </xdr:nvSpPr>
      <xdr:spPr>
        <a:xfrm>
          <a:off x="2276475" y="324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10</xdr:row>
      <xdr:rowOff>0</xdr:rowOff>
    </xdr:from>
    <xdr:ext cx="184731" cy="264560"/>
    <xdr:sp macro="" textlink="">
      <xdr:nvSpPr>
        <xdr:cNvPr id="38" name="TextBox 37">
          <a:extLst>
            <a:ext uri="{FF2B5EF4-FFF2-40B4-BE49-F238E27FC236}">
              <a16:creationId xmlns:a16="http://schemas.microsoft.com/office/drawing/2014/main" id="{7B2CD535-8BEF-4188-819A-8C447F4D0163}"/>
            </a:ext>
          </a:extLst>
        </xdr:cNvPr>
        <xdr:cNvSpPr txBox="1"/>
      </xdr:nvSpPr>
      <xdr:spPr>
        <a:xfrm>
          <a:off x="2276475" y="365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10</xdr:row>
      <xdr:rowOff>0</xdr:rowOff>
    </xdr:from>
    <xdr:ext cx="184731" cy="264560"/>
    <xdr:sp macro="" textlink="">
      <xdr:nvSpPr>
        <xdr:cNvPr id="39" name="TextBox 38">
          <a:extLst>
            <a:ext uri="{FF2B5EF4-FFF2-40B4-BE49-F238E27FC236}">
              <a16:creationId xmlns:a16="http://schemas.microsoft.com/office/drawing/2014/main" id="{17FB556F-B255-4CF6-BAA1-854405BB072A}"/>
            </a:ext>
          </a:extLst>
        </xdr:cNvPr>
        <xdr:cNvSpPr txBox="1"/>
      </xdr:nvSpPr>
      <xdr:spPr>
        <a:xfrm>
          <a:off x="2276475" y="365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10</xdr:row>
      <xdr:rowOff>0</xdr:rowOff>
    </xdr:from>
    <xdr:ext cx="184731" cy="264560"/>
    <xdr:sp macro="" textlink="">
      <xdr:nvSpPr>
        <xdr:cNvPr id="40" name="TextBox 39">
          <a:extLst>
            <a:ext uri="{FF2B5EF4-FFF2-40B4-BE49-F238E27FC236}">
              <a16:creationId xmlns:a16="http://schemas.microsoft.com/office/drawing/2014/main" id="{1AAAD7B2-4F15-4C43-9AA6-8BD77A7A4439}"/>
            </a:ext>
          </a:extLst>
        </xdr:cNvPr>
        <xdr:cNvSpPr txBox="1"/>
      </xdr:nvSpPr>
      <xdr:spPr>
        <a:xfrm>
          <a:off x="2276475" y="365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11</xdr:row>
      <xdr:rowOff>0</xdr:rowOff>
    </xdr:from>
    <xdr:ext cx="184731" cy="264560"/>
    <xdr:sp macro="" textlink="">
      <xdr:nvSpPr>
        <xdr:cNvPr id="41" name="TextBox 40">
          <a:extLst>
            <a:ext uri="{FF2B5EF4-FFF2-40B4-BE49-F238E27FC236}">
              <a16:creationId xmlns:a16="http://schemas.microsoft.com/office/drawing/2014/main" id="{BDC9965D-D79D-42B9-8C32-8C537476CF8A}"/>
            </a:ext>
          </a:extLst>
        </xdr:cNvPr>
        <xdr:cNvSpPr txBox="1"/>
      </xdr:nvSpPr>
      <xdr:spPr>
        <a:xfrm>
          <a:off x="2276475"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11</xdr:row>
      <xdr:rowOff>0</xdr:rowOff>
    </xdr:from>
    <xdr:ext cx="184731" cy="264560"/>
    <xdr:sp macro="" textlink="">
      <xdr:nvSpPr>
        <xdr:cNvPr id="42" name="TextBox 41">
          <a:extLst>
            <a:ext uri="{FF2B5EF4-FFF2-40B4-BE49-F238E27FC236}">
              <a16:creationId xmlns:a16="http://schemas.microsoft.com/office/drawing/2014/main" id="{1491C536-1D26-4E4F-A963-08EF13821BC3}"/>
            </a:ext>
          </a:extLst>
        </xdr:cNvPr>
        <xdr:cNvSpPr txBox="1"/>
      </xdr:nvSpPr>
      <xdr:spPr>
        <a:xfrm>
          <a:off x="2276475"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11</xdr:row>
      <xdr:rowOff>0</xdr:rowOff>
    </xdr:from>
    <xdr:ext cx="184731" cy="264560"/>
    <xdr:sp macro="" textlink="">
      <xdr:nvSpPr>
        <xdr:cNvPr id="43" name="TextBox 42">
          <a:extLst>
            <a:ext uri="{FF2B5EF4-FFF2-40B4-BE49-F238E27FC236}">
              <a16:creationId xmlns:a16="http://schemas.microsoft.com/office/drawing/2014/main" id="{46CC8E04-A4B9-4C55-885B-062999E387F6}"/>
            </a:ext>
          </a:extLst>
        </xdr:cNvPr>
        <xdr:cNvSpPr txBox="1"/>
      </xdr:nvSpPr>
      <xdr:spPr>
        <a:xfrm>
          <a:off x="2276475"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12</xdr:row>
      <xdr:rowOff>0</xdr:rowOff>
    </xdr:from>
    <xdr:ext cx="184731" cy="264560"/>
    <xdr:sp macro="" textlink="">
      <xdr:nvSpPr>
        <xdr:cNvPr id="44" name="TextBox 43">
          <a:extLst>
            <a:ext uri="{FF2B5EF4-FFF2-40B4-BE49-F238E27FC236}">
              <a16:creationId xmlns:a16="http://schemas.microsoft.com/office/drawing/2014/main" id="{69C405C8-1088-48B3-8061-0AB34E83DFB8}"/>
            </a:ext>
          </a:extLst>
        </xdr:cNvPr>
        <xdr:cNvSpPr txBox="1"/>
      </xdr:nvSpPr>
      <xdr:spPr>
        <a:xfrm>
          <a:off x="2276475" y="447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12</xdr:row>
      <xdr:rowOff>0</xdr:rowOff>
    </xdr:from>
    <xdr:ext cx="184731" cy="264560"/>
    <xdr:sp macro="" textlink="">
      <xdr:nvSpPr>
        <xdr:cNvPr id="45" name="TextBox 44">
          <a:extLst>
            <a:ext uri="{FF2B5EF4-FFF2-40B4-BE49-F238E27FC236}">
              <a16:creationId xmlns:a16="http://schemas.microsoft.com/office/drawing/2014/main" id="{A436D4EB-9388-4822-A7E2-8CC76B7F981D}"/>
            </a:ext>
          </a:extLst>
        </xdr:cNvPr>
        <xdr:cNvSpPr txBox="1"/>
      </xdr:nvSpPr>
      <xdr:spPr>
        <a:xfrm>
          <a:off x="2276475" y="447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12</xdr:row>
      <xdr:rowOff>0</xdr:rowOff>
    </xdr:from>
    <xdr:ext cx="184731" cy="264560"/>
    <xdr:sp macro="" textlink="">
      <xdr:nvSpPr>
        <xdr:cNvPr id="46" name="TextBox 45">
          <a:extLst>
            <a:ext uri="{FF2B5EF4-FFF2-40B4-BE49-F238E27FC236}">
              <a16:creationId xmlns:a16="http://schemas.microsoft.com/office/drawing/2014/main" id="{CE4FC5FE-F068-49F7-8367-849C61EFC696}"/>
            </a:ext>
          </a:extLst>
        </xdr:cNvPr>
        <xdr:cNvSpPr txBox="1"/>
      </xdr:nvSpPr>
      <xdr:spPr>
        <a:xfrm>
          <a:off x="2276475" y="447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13</xdr:row>
      <xdr:rowOff>0</xdr:rowOff>
    </xdr:from>
    <xdr:ext cx="184731" cy="264560"/>
    <xdr:sp macro="" textlink="">
      <xdr:nvSpPr>
        <xdr:cNvPr id="47" name="TextBox 46">
          <a:extLst>
            <a:ext uri="{FF2B5EF4-FFF2-40B4-BE49-F238E27FC236}">
              <a16:creationId xmlns:a16="http://schemas.microsoft.com/office/drawing/2014/main" id="{7C98DB68-108F-4C66-AE75-C77E4C13EDDE}"/>
            </a:ext>
          </a:extLst>
        </xdr:cNvPr>
        <xdr:cNvSpPr txBox="1"/>
      </xdr:nvSpPr>
      <xdr:spPr>
        <a:xfrm>
          <a:off x="2276475" y="488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13</xdr:row>
      <xdr:rowOff>0</xdr:rowOff>
    </xdr:from>
    <xdr:ext cx="184731" cy="264560"/>
    <xdr:sp macro="" textlink="">
      <xdr:nvSpPr>
        <xdr:cNvPr id="48" name="TextBox 47">
          <a:extLst>
            <a:ext uri="{FF2B5EF4-FFF2-40B4-BE49-F238E27FC236}">
              <a16:creationId xmlns:a16="http://schemas.microsoft.com/office/drawing/2014/main" id="{0AABF32E-FEDD-4D6B-BA24-4A206A8F670F}"/>
            </a:ext>
          </a:extLst>
        </xdr:cNvPr>
        <xdr:cNvSpPr txBox="1"/>
      </xdr:nvSpPr>
      <xdr:spPr>
        <a:xfrm>
          <a:off x="2276475" y="488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13</xdr:row>
      <xdr:rowOff>0</xdr:rowOff>
    </xdr:from>
    <xdr:ext cx="184731" cy="264560"/>
    <xdr:sp macro="" textlink="">
      <xdr:nvSpPr>
        <xdr:cNvPr id="49" name="TextBox 48">
          <a:extLst>
            <a:ext uri="{FF2B5EF4-FFF2-40B4-BE49-F238E27FC236}">
              <a16:creationId xmlns:a16="http://schemas.microsoft.com/office/drawing/2014/main" id="{4B0CEA8D-5768-46AB-90CE-9937DE672DDC}"/>
            </a:ext>
          </a:extLst>
        </xdr:cNvPr>
        <xdr:cNvSpPr txBox="1"/>
      </xdr:nvSpPr>
      <xdr:spPr>
        <a:xfrm>
          <a:off x="2276475" y="488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14</xdr:row>
      <xdr:rowOff>0</xdr:rowOff>
    </xdr:from>
    <xdr:ext cx="184731" cy="264560"/>
    <xdr:sp macro="" textlink="">
      <xdr:nvSpPr>
        <xdr:cNvPr id="50" name="TextBox 49">
          <a:extLst>
            <a:ext uri="{FF2B5EF4-FFF2-40B4-BE49-F238E27FC236}">
              <a16:creationId xmlns:a16="http://schemas.microsoft.com/office/drawing/2014/main" id="{75DE9DCC-958B-456D-BDAA-83DE4E3646C2}"/>
            </a:ext>
          </a:extLst>
        </xdr:cNvPr>
        <xdr:cNvSpPr txBox="1"/>
      </xdr:nvSpPr>
      <xdr:spPr>
        <a:xfrm>
          <a:off x="2276475" y="52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14</xdr:row>
      <xdr:rowOff>0</xdr:rowOff>
    </xdr:from>
    <xdr:ext cx="184731" cy="264560"/>
    <xdr:sp macro="" textlink="">
      <xdr:nvSpPr>
        <xdr:cNvPr id="51" name="TextBox 50">
          <a:extLst>
            <a:ext uri="{FF2B5EF4-FFF2-40B4-BE49-F238E27FC236}">
              <a16:creationId xmlns:a16="http://schemas.microsoft.com/office/drawing/2014/main" id="{205C51C2-F114-4F17-BC7C-7EC5DE710A49}"/>
            </a:ext>
          </a:extLst>
        </xdr:cNvPr>
        <xdr:cNvSpPr txBox="1"/>
      </xdr:nvSpPr>
      <xdr:spPr>
        <a:xfrm>
          <a:off x="2276475" y="52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14</xdr:row>
      <xdr:rowOff>0</xdr:rowOff>
    </xdr:from>
    <xdr:ext cx="184731" cy="264560"/>
    <xdr:sp macro="" textlink="">
      <xdr:nvSpPr>
        <xdr:cNvPr id="52" name="TextBox 51">
          <a:extLst>
            <a:ext uri="{FF2B5EF4-FFF2-40B4-BE49-F238E27FC236}">
              <a16:creationId xmlns:a16="http://schemas.microsoft.com/office/drawing/2014/main" id="{AF965616-72CF-4280-BF40-C4B867EA6BAC}"/>
            </a:ext>
          </a:extLst>
        </xdr:cNvPr>
        <xdr:cNvSpPr txBox="1"/>
      </xdr:nvSpPr>
      <xdr:spPr>
        <a:xfrm>
          <a:off x="2276475" y="52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15</xdr:row>
      <xdr:rowOff>0</xdr:rowOff>
    </xdr:from>
    <xdr:ext cx="184731" cy="264560"/>
    <xdr:sp macro="" textlink="">
      <xdr:nvSpPr>
        <xdr:cNvPr id="53" name="TextBox 52">
          <a:extLst>
            <a:ext uri="{FF2B5EF4-FFF2-40B4-BE49-F238E27FC236}">
              <a16:creationId xmlns:a16="http://schemas.microsoft.com/office/drawing/2014/main" id="{452C10A4-5E0D-4099-9779-E6E69C141465}"/>
            </a:ext>
          </a:extLst>
        </xdr:cNvPr>
        <xdr:cNvSpPr txBox="1"/>
      </xdr:nvSpPr>
      <xdr:spPr>
        <a:xfrm>
          <a:off x="2276475"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15</xdr:row>
      <xdr:rowOff>0</xdr:rowOff>
    </xdr:from>
    <xdr:ext cx="184731" cy="264560"/>
    <xdr:sp macro="" textlink="">
      <xdr:nvSpPr>
        <xdr:cNvPr id="54" name="TextBox 53">
          <a:extLst>
            <a:ext uri="{FF2B5EF4-FFF2-40B4-BE49-F238E27FC236}">
              <a16:creationId xmlns:a16="http://schemas.microsoft.com/office/drawing/2014/main" id="{8445FE49-71CA-4C28-BE36-0F315DF6BDC2}"/>
            </a:ext>
          </a:extLst>
        </xdr:cNvPr>
        <xdr:cNvSpPr txBox="1"/>
      </xdr:nvSpPr>
      <xdr:spPr>
        <a:xfrm>
          <a:off x="2276475"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15</xdr:row>
      <xdr:rowOff>0</xdr:rowOff>
    </xdr:from>
    <xdr:ext cx="184731" cy="264560"/>
    <xdr:sp macro="" textlink="">
      <xdr:nvSpPr>
        <xdr:cNvPr id="55" name="TextBox 54">
          <a:extLst>
            <a:ext uri="{FF2B5EF4-FFF2-40B4-BE49-F238E27FC236}">
              <a16:creationId xmlns:a16="http://schemas.microsoft.com/office/drawing/2014/main" id="{24F59434-6C66-4809-94FF-7A6E25155DC8}"/>
            </a:ext>
          </a:extLst>
        </xdr:cNvPr>
        <xdr:cNvSpPr txBox="1"/>
      </xdr:nvSpPr>
      <xdr:spPr>
        <a:xfrm>
          <a:off x="2276475"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16</xdr:row>
      <xdr:rowOff>0</xdr:rowOff>
    </xdr:from>
    <xdr:ext cx="184731" cy="264560"/>
    <xdr:sp macro="" textlink="">
      <xdr:nvSpPr>
        <xdr:cNvPr id="56" name="TextBox 55">
          <a:extLst>
            <a:ext uri="{FF2B5EF4-FFF2-40B4-BE49-F238E27FC236}">
              <a16:creationId xmlns:a16="http://schemas.microsoft.com/office/drawing/2014/main" id="{EC5EFECD-7B91-4F9D-AECE-5BA038A416E9}"/>
            </a:ext>
          </a:extLst>
        </xdr:cNvPr>
        <xdr:cNvSpPr txBox="1"/>
      </xdr:nvSpPr>
      <xdr:spPr>
        <a:xfrm>
          <a:off x="2276475"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16</xdr:row>
      <xdr:rowOff>0</xdr:rowOff>
    </xdr:from>
    <xdr:ext cx="184731" cy="264560"/>
    <xdr:sp macro="" textlink="">
      <xdr:nvSpPr>
        <xdr:cNvPr id="57" name="TextBox 56">
          <a:extLst>
            <a:ext uri="{FF2B5EF4-FFF2-40B4-BE49-F238E27FC236}">
              <a16:creationId xmlns:a16="http://schemas.microsoft.com/office/drawing/2014/main" id="{05B7B3AE-0BED-42A0-90F1-1A4C31AD0B0C}"/>
            </a:ext>
          </a:extLst>
        </xdr:cNvPr>
        <xdr:cNvSpPr txBox="1"/>
      </xdr:nvSpPr>
      <xdr:spPr>
        <a:xfrm>
          <a:off x="2276475"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16</xdr:row>
      <xdr:rowOff>0</xdr:rowOff>
    </xdr:from>
    <xdr:ext cx="184731" cy="264560"/>
    <xdr:sp macro="" textlink="">
      <xdr:nvSpPr>
        <xdr:cNvPr id="58" name="TextBox 57">
          <a:extLst>
            <a:ext uri="{FF2B5EF4-FFF2-40B4-BE49-F238E27FC236}">
              <a16:creationId xmlns:a16="http://schemas.microsoft.com/office/drawing/2014/main" id="{8B5CA181-4DE5-47A7-BEC7-FD593E830D2C}"/>
            </a:ext>
          </a:extLst>
        </xdr:cNvPr>
        <xdr:cNvSpPr txBox="1"/>
      </xdr:nvSpPr>
      <xdr:spPr>
        <a:xfrm>
          <a:off x="2276475"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17</xdr:row>
      <xdr:rowOff>0</xdr:rowOff>
    </xdr:from>
    <xdr:ext cx="184731" cy="264560"/>
    <xdr:sp macro="" textlink="">
      <xdr:nvSpPr>
        <xdr:cNvPr id="59" name="TextBox 58">
          <a:extLst>
            <a:ext uri="{FF2B5EF4-FFF2-40B4-BE49-F238E27FC236}">
              <a16:creationId xmlns:a16="http://schemas.microsoft.com/office/drawing/2014/main" id="{40755CE4-5484-442B-8100-1A2B425567A5}"/>
            </a:ext>
          </a:extLst>
        </xdr:cNvPr>
        <xdr:cNvSpPr txBox="1"/>
      </xdr:nvSpPr>
      <xdr:spPr>
        <a:xfrm>
          <a:off x="2276475"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17</xdr:row>
      <xdr:rowOff>0</xdr:rowOff>
    </xdr:from>
    <xdr:ext cx="184731" cy="264560"/>
    <xdr:sp macro="" textlink="">
      <xdr:nvSpPr>
        <xdr:cNvPr id="60" name="TextBox 59">
          <a:extLst>
            <a:ext uri="{FF2B5EF4-FFF2-40B4-BE49-F238E27FC236}">
              <a16:creationId xmlns:a16="http://schemas.microsoft.com/office/drawing/2014/main" id="{3599DBCE-BDAF-4A42-90B6-0A83BF5A920C}"/>
            </a:ext>
          </a:extLst>
        </xdr:cNvPr>
        <xdr:cNvSpPr txBox="1"/>
      </xdr:nvSpPr>
      <xdr:spPr>
        <a:xfrm>
          <a:off x="2276475"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17</xdr:row>
      <xdr:rowOff>0</xdr:rowOff>
    </xdr:from>
    <xdr:ext cx="184731" cy="264560"/>
    <xdr:sp macro="" textlink="">
      <xdr:nvSpPr>
        <xdr:cNvPr id="61" name="TextBox 60">
          <a:extLst>
            <a:ext uri="{FF2B5EF4-FFF2-40B4-BE49-F238E27FC236}">
              <a16:creationId xmlns:a16="http://schemas.microsoft.com/office/drawing/2014/main" id="{E10FED4C-95CD-47E9-9A06-581FCEAD1212}"/>
            </a:ext>
          </a:extLst>
        </xdr:cNvPr>
        <xdr:cNvSpPr txBox="1"/>
      </xdr:nvSpPr>
      <xdr:spPr>
        <a:xfrm>
          <a:off x="2276475"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12</xdr:row>
      <xdr:rowOff>0</xdr:rowOff>
    </xdr:from>
    <xdr:ext cx="184731" cy="264560"/>
    <xdr:sp macro="" textlink="">
      <xdr:nvSpPr>
        <xdr:cNvPr id="2" name="TextBox 1">
          <a:extLst>
            <a:ext uri="{FF2B5EF4-FFF2-40B4-BE49-F238E27FC236}">
              <a16:creationId xmlns:a16="http://schemas.microsoft.com/office/drawing/2014/main" id="{4451240A-D67D-447A-A277-F2DE7A4D9D8D}"/>
            </a:ext>
          </a:extLst>
        </xdr:cNvPr>
        <xdr:cNvSpPr txBox="1"/>
      </xdr:nvSpPr>
      <xdr:spPr>
        <a:xfrm>
          <a:off x="4371975"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3" name="TextBox 2">
          <a:extLst>
            <a:ext uri="{FF2B5EF4-FFF2-40B4-BE49-F238E27FC236}">
              <a16:creationId xmlns:a16="http://schemas.microsoft.com/office/drawing/2014/main" id="{400FA109-D6EC-4BA0-81E2-674744F33EA7}"/>
            </a:ext>
          </a:extLst>
        </xdr:cNvPr>
        <xdr:cNvSpPr txBox="1"/>
      </xdr:nvSpPr>
      <xdr:spPr>
        <a:xfrm>
          <a:off x="4371975"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4" name="TextBox 3">
          <a:extLst>
            <a:ext uri="{FF2B5EF4-FFF2-40B4-BE49-F238E27FC236}">
              <a16:creationId xmlns:a16="http://schemas.microsoft.com/office/drawing/2014/main" id="{A8D78BA6-4F87-44A2-BFF7-5F5D271162FD}"/>
            </a:ext>
          </a:extLst>
        </xdr:cNvPr>
        <xdr:cNvSpPr txBox="1"/>
      </xdr:nvSpPr>
      <xdr:spPr>
        <a:xfrm>
          <a:off x="4371975"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13</xdr:row>
      <xdr:rowOff>0</xdr:rowOff>
    </xdr:from>
    <xdr:ext cx="184731" cy="264560"/>
    <xdr:sp macro="" textlink="">
      <xdr:nvSpPr>
        <xdr:cNvPr id="5" name="TextBox 4">
          <a:extLst>
            <a:ext uri="{FF2B5EF4-FFF2-40B4-BE49-F238E27FC236}">
              <a16:creationId xmlns:a16="http://schemas.microsoft.com/office/drawing/2014/main" id="{FCE90787-CA1E-4486-9120-587DFD4995E1}"/>
            </a:ext>
          </a:extLst>
        </xdr:cNvPr>
        <xdr:cNvSpPr txBox="1"/>
      </xdr:nvSpPr>
      <xdr:spPr>
        <a:xfrm>
          <a:off x="4371975" y="586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14</xdr:row>
      <xdr:rowOff>0</xdr:rowOff>
    </xdr:from>
    <xdr:ext cx="184731" cy="264560"/>
    <xdr:sp macro="" textlink="">
      <xdr:nvSpPr>
        <xdr:cNvPr id="6" name="TextBox 5">
          <a:extLst>
            <a:ext uri="{FF2B5EF4-FFF2-40B4-BE49-F238E27FC236}">
              <a16:creationId xmlns:a16="http://schemas.microsoft.com/office/drawing/2014/main" id="{855D2F2C-3AD7-4845-A62A-35C792ECEBC5}"/>
            </a:ext>
          </a:extLst>
        </xdr:cNvPr>
        <xdr:cNvSpPr txBox="1"/>
      </xdr:nvSpPr>
      <xdr:spPr>
        <a:xfrm>
          <a:off x="43719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15</xdr:row>
      <xdr:rowOff>0</xdr:rowOff>
    </xdr:from>
    <xdr:ext cx="184731" cy="264560"/>
    <xdr:sp macro="" textlink="">
      <xdr:nvSpPr>
        <xdr:cNvPr id="7" name="TextBox 6">
          <a:extLst>
            <a:ext uri="{FF2B5EF4-FFF2-40B4-BE49-F238E27FC236}">
              <a16:creationId xmlns:a16="http://schemas.microsoft.com/office/drawing/2014/main" id="{55AA3535-18E3-44A9-9A90-59D4041C26AA}"/>
            </a:ext>
          </a:extLst>
        </xdr:cNvPr>
        <xdr:cNvSpPr txBox="1"/>
      </xdr:nvSpPr>
      <xdr:spPr>
        <a:xfrm>
          <a:off x="4371975" y="67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16</xdr:row>
      <xdr:rowOff>0</xdr:rowOff>
    </xdr:from>
    <xdr:ext cx="184731" cy="264560"/>
    <xdr:sp macro="" textlink="">
      <xdr:nvSpPr>
        <xdr:cNvPr id="8" name="TextBox 7">
          <a:extLst>
            <a:ext uri="{FF2B5EF4-FFF2-40B4-BE49-F238E27FC236}">
              <a16:creationId xmlns:a16="http://schemas.microsoft.com/office/drawing/2014/main" id="{2A626A20-98BB-445A-9A8D-F8F53B4BF68F}"/>
            </a:ext>
          </a:extLst>
        </xdr:cNvPr>
        <xdr:cNvSpPr txBox="1"/>
      </xdr:nvSpPr>
      <xdr:spPr>
        <a:xfrm>
          <a:off x="4371975" y="712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17</xdr:row>
      <xdr:rowOff>0</xdr:rowOff>
    </xdr:from>
    <xdr:ext cx="184731" cy="264560"/>
    <xdr:sp macro="" textlink="">
      <xdr:nvSpPr>
        <xdr:cNvPr id="9" name="TextBox 8">
          <a:extLst>
            <a:ext uri="{FF2B5EF4-FFF2-40B4-BE49-F238E27FC236}">
              <a16:creationId xmlns:a16="http://schemas.microsoft.com/office/drawing/2014/main" id="{F5538298-E7A8-464A-B970-D2170EA3A21B}"/>
            </a:ext>
          </a:extLst>
        </xdr:cNvPr>
        <xdr:cNvSpPr txBox="1"/>
      </xdr:nvSpPr>
      <xdr:spPr>
        <a:xfrm>
          <a:off x="4371975" y="754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18</xdr:row>
      <xdr:rowOff>0</xdr:rowOff>
    </xdr:from>
    <xdr:ext cx="184731" cy="264560"/>
    <xdr:sp macro="" textlink="">
      <xdr:nvSpPr>
        <xdr:cNvPr id="10" name="TextBox 9">
          <a:extLst>
            <a:ext uri="{FF2B5EF4-FFF2-40B4-BE49-F238E27FC236}">
              <a16:creationId xmlns:a16="http://schemas.microsoft.com/office/drawing/2014/main" id="{DB355838-DCA3-4A42-873B-BB9B6BD55251}"/>
            </a:ext>
          </a:extLst>
        </xdr:cNvPr>
        <xdr:cNvSpPr txBox="1"/>
      </xdr:nvSpPr>
      <xdr:spPr>
        <a:xfrm>
          <a:off x="4371975" y="796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19</xdr:row>
      <xdr:rowOff>0</xdr:rowOff>
    </xdr:from>
    <xdr:ext cx="184731" cy="264560"/>
    <xdr:sp macro="" textlink="">
      <xdr:nvSpPr>
        <xdr:cNvPr id="11" name="TextBox 10">
          <a:extLst>
            <a:ext uri="{FF2B5EF4-FFF2-40B4-BE49-F238E27FC236}">
              <a16:creationId xmlns:a16="http://schemas.microsoft.com/office/drawing/2014/main" id="{C949A6F9-B2AB-4154-AFED-0CDEB39B981D}"/>
            </a:ext>
          </a:extLst>
        </xdr:cNvPr>
        <xdr:cNvSpPr txBox="1"/>
      </xdr:nvSpPr>
      <xdr:spPr>
        <a:xfrm>
          <a:off x="4371975"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12" name="TextBox 11">
          <a:extLst>
            <a:ext uri="{FF2B5EF4-FFF2-40B4-BE49-F238E27FC236}">
              <a16:creationId xmlns:a16="http://schemas.microsoft.com/office/drawing/2014/main" id="{8C48A0A2-97D4-492C-AF75-1D98F593B6DC}"/>
            </a:ext>
          </a:extLst>
        </xdr:cNvPr>
        <xdr:cNvSpPr txBox="1"/>
      </xdr:nvSpPr>
      <xdr:spPr>
        <a:xfrm>
          <a:off x="4371975"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21</xdr:row>
      <xdr:rowOff>0</xdr:rowOff>
    </xdr:from>
    <xdr:ext cx="184731" cy="264560"/>
    <xdr:sp macro="" textlink="">
      <xdr:nvSpPr>
        <xdr:cNvPr id="13" name="TextBox 12">
          <a:extLst>
            <a:ext uri="{FF2B5EF4-FFF2-40B4-BE49-F238E27FC236}">
              <a16:creationId xmlns:a16="http://schemas.microsoft.com/office/drawing/2014/main" id="{06CBAAD8-3F21-4C0A-8283-4E448B1C34AF}"/>
            </a:ext>
          </a:extLst>
        </xdr:cNvPr>
        <xdr:cNvSpPr txBox="1"/>
      </xdr:nvSpPr>
      <xdr:spPr>
        <a:xfrm>
          <a:off x="4371975" y="922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22</xdr:row>
      <xdr:rowOff>0</xdr:rowOff>
    </xdr:from>
    <xdr:ext cx="184731" cy="264560"/>
    <xdr:sp macro="" textlink="">
      <xdr:nvSpPr>
        <xdr:cNvPr id="14" name="TextBox 13">
          <a:extLst>
            <a:ext uri="{FF2B5EF4-FFF2-40B4-BE49-F238E27FC236}">
              <a16:creationId xmlns:a16="http://schemas.microsoft.com/office/drawing/2014/main" id="{D317550B-7D4F-45A5-BC12-EFDCC3C8A177}"/>
            </a:ext>
          </a:extLst>
        </xdr:cNvPr>
        <xdr:cNvSpPr txBox="1"/>
      </xdr:nvSpPr>
      <xdr:spPr>
        <a:xfrm>
          <a:off x="4371975" y="963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23</xdr:row>
      <xdr:rowOff>0</xdr:rowOff>
    </xdr:from>
    <xdr:ext cx="184731" cy="264560"/>
    <xdr:sp macro="" textlink="">
      <xdr:nvSpPr>
        <xdr:cNvPr id="15" name="TextBox 14">
          <a:extLst>
            <a:ext uri="{FF2B5EF4-FFF2-40B4-BE49-F238E27FC236}">
              <a16:creationId xmlns:a16="http://schemas.microsoft.com/office/drawing/2014/main" id="{58A823C9-CB38-4A80-8D69-FEF650E224FF}"/>
            </a:ext>
          </a:extLst>
        </xdr:cNvPr>
        <xdr:cNvSpPr txBox="1"/>
      </xdr:nvSpPr>
      <xdr:spPr>
        <a:xfrm>
          <a:off x="4371975" y="1005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6" name="TextBox 15">
          <a:extLst>
            <a:ext uri="{FF2B5EF4-FFF2-40B4-BE49-F238E27FC236}">
              <a16:creationId xmlns:a16="http://schemas.microsoft.com/office/drawing/2014/main" id="{D843334F-E6B6-443A-AD41-FCB8C31636E4}"/>
            </a:ext>
          </a:extLst>
        </xdr:cNvPr>
        <xdr:cNvSpPr txBox="1"/>
      </xdr:nvSpPr>
      <xdr:spPr>
        <a:xfrm>
          <a:off x="4371975"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7" name="TextBox 16">
          <a:extLst>
            <a:ext uri="{FF2B5EF4-FFF2-40B4-BE49-F238E27FC236}">
              <a16:creationId xmlns:a16="http://schemas.microsoft.com/office/drawing/2014/main" id="{A0D8114A-F547-45A9-943D-92DAEDFBE882}"/>
            </a:ext>
          </a:extLst>
        </xdr:cNvPr>
        <xdr:cNvSpPr txBox="1"/>
      </xdr:nvSpPr>
      <xdr:spPr>
        <a:xfrm>
          <a:off x="4371975"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8" name="TextBox 17">
          <a:extLst>
            <a:ext uri="{FF2B5EF4-FFF2-40B4-BE49-F238E27FC236}">
              <a16:creationId xmlns:a16="http://schemas.microsoft.com/office/drawing/2014/main" id="{84205324-DBF3-4BF9-8FC7-1D0E2A5BABC9}"/>
            </a:ext>
          </a:extLst>
        </xdr:cNvPr>
        <xdr:cNvSpPr txBox="1"/>
      </xdr:nvSpPr>
      <xdr:spPr>
        <a:xfrm>
          <a:off x="4371975"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9" name="TextBox 18">
          <a:extLst>
            <a:ext uri="{FF2B5EF4-FFF2-40B4-BE49-F238E27FC236}">
              <a16:creationId xmlns:a16="http://schemas.microsoft.com/office/drawing/2014/main" id="{22ABAC19-D2E0-4E44-B0E7-3BCE11156530}"/>
            </a:ext>
          </a:extLst>
        </xdr:cNvPr>
        <xdr:cNvSpPr txBox="1"/>
      </xdr:nvSpPr>
      <xdr:spPr>
        <a:xfrm>
          <a:off x="4371975"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25</xdr:row>
      <xdr:rowOff>0</xdr:rowOff>
    </xdr:from>
    <xdr:ext cx="184731" cy="264560"/>
    <xdr:sp macro="" textlink="">
      <xdr:nvSpPr>
        <xdr:cNvPr id="20" name="TextBox 19">
          <a:extLst>
            <a:ext uri="{FF2B5EF4-FFF2-40B4-BE49-F238E27FC236}">
              <a16:creationId xmlns:a16="http://schemas.microsoft.com/office/drawing/2014/main" id="{BCD2F35C-331F-4811-ABC0-A8BAFD55CAF7}"/>
            </a:ext>
          </a:extLst>
        </xdr:cNvPr>
        <xdr:cNvSpPr txBox="1"/>
      </xdr:nvSpPr>
      <xdr:spPr>
        <a:xfrm>
          <a:off x="4371975" y="1129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21" name="TextBox 20">
          <a:extLst>
            <a:ext uri="{FF2B5EF4-FFF2-40B4-BE49-F238E27FC236}">
              <a16:creationId xmlns:a16="http://schemas.microsoft.com/office/drawing/2014/main" id="{9A1BE757-02BF-4F3E-882A-3B6E75F6EBB1}"/>
            </a:ext>
          </a:extLst>
        </xdr:cNvPr>
        <xdr:cNvSpPr txBox="1"/>
      </xdr:nvSpPr>
      <xdr:spPr>
        <a:xfrm>
          <a:off x="3543300"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22" name="TextBox 21">
          <a:extLst>
            <a:ext uri="{FF2B5EF4-FFF2-40B4-BE49-F238E27FC236}">
              <a16:creationId xmlns:a16="http://schemas.microsoft.com/office/drawing/2014/main" id="{6B9E17B0-F414-4D70-8C3C-88DB49312D43}"/>
            </a:ext>
          </a:extLst>
        </xdr:cNvPr>
        <xdr:cNvSpPr txBox="1"/>
      </xdr:nvSpPr>
      <xdr:spPr>
        <a:xfrm>
          <a:off x="3543300"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23" name="TextBox 22">
          <a:extLst>
            <a:ext uri="{FF2B5EF4-FFF2-40B4-BE49-F238E27FC236}">
              <a16:creationId xmlns:a16="http://schemas.microsoft.com/office/drawing/2014/main" id="{E9D3C653-C746-4C1F-A47C-67C811A20EA1}"/>
            </a:ext>
          </a:extLst>
        </xdr:cNvPr>
        <xdr:cNvSpPr txBox="1"/>
      </xdr:nvSpPr>
      <xdr:spPr>
        <a:xfrm>
          <a:off x="3543300"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24" name="TextBox 23">
          <a:extLst>
            <a:ext uri="{FF2B5EF4-FFF2-40B4-BE49-F238E27FC236}">
              <a16:creationId xmlns:a16="http://schemas.microsoft.com/office/drawing/2014/main" id="{F60D127F-9EB3-4E1E-84C6-11016C06093F}"/>
            </a:ext>
          </a:extLst>
        </xdr:cNvPr>
        <xdr:cNvSpPr txBox="1"/>
      </xdr:nvSpPr>
      <xdr:spPr>
        <a:xfrm>
          <a:off x="3543300" y="586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25" name="TextBox 24">
          <a:extLst>
            <a:ext uri="{FF2B5EF4-FFF2-40B4-BE49-F238E27FC236}">
              <a16:creationId xmlns:a16="http://schemas.microsoft.com/office/drawing/2014/main" id="{C2C00085-E99E-4CB4-8677-1317178B6AF1}"/>
            </a:ext>
          </a:extLst>
        </xdr:cNvPr>
        <xdr:cNvSpPr txBox="1"/>
      </xdr:nvSpPr>
      <xdr:spPr>
        <a:xfrm>
          <a:off x="3543300"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15</xdr:row>
      <xdr:rowOff>0</xdr:rowOff>
    </xdr:from>
    <xdr:ext cx="184731" cy="264560"/>
    <xdr:sp macro="" textlink="">
      <xdr:nvSpPr>
        <xdr:cNvPr id="26" name="TextBox 25">
          <a:extLst>
            <a:ext uri="{FF2B5EF4-FFF2-40B4-BE49-F238E27FC236}">
              <a16:creationId xmlns:a16="http://schemas.microsoft.com/office/drawing/2014/main" id="{573E344C-B0AE-4DA9-8878-CC0FA0314FF8}"/>
            </a:ext>
          </a:extLst>
        </xdr:cNvPr>
        <xdr:cNvSpPr txBox="1"/>
      </xdr:nvSpPr>
      <xdr:spPr>
        <a:xfrm>
          <a:off x="3543300" y="67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16</xdr:row>
      <xdr:rowOff>0</xdr:rowOff>
    </xdr:from>
    <xdr:ext cx="184731" cy="264560"/>
    <xdr:sp macro="" textlink="">
      <xdr:nvSpPr>
        <xdr:cNvPr id="27" name="TextBox 26">
          <a:extLst>
            <a:ext uri="{FF2B5EF4-FFF2-40B4-BE49-F238E27FC236}">
              <a16:creationId xmlns:a16="http://schemas.microsoft.com/office/drawing/2014/main" id="{3DB6D1A9-7AF3-46A5-A61C-415C1125435C}"/>
            </a:ext>
          </a:extLst>
        </xdr:cNvPr>
        <xdr:cNvSpPr txBox="1"/>
      </xdr:nvSpPr>
      <xdr:spPr>
        <a:xfrm>
          <a:off x="3543300" y="712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17</xdr:row>
      <xdr:rowOff>0</xdr:rowOff>
    </xdr:from>
    <xdr:ext cx="184731" cy="264560"/>
    <xdr:sp macro="" textlink="">
      <xdr:nvSpPr>
        <xdr:cNvPr id="28" name="TextBox 27">
          <a:extLst>
            <a:ext uri="{FF2B5EF4-FFF2-40B4-BE49-F238E27FC236}">
              <a16:creationId xmlns:a16="http://schemas.microsoft.com/office/drawing/2014/main" id="{EDCB0C50-59E9-456E-886F-7B4A62FC3DD0}"/>
            </a:ext>
          </a:extLst>
        </xdr:cNvPr>
        <xdr:cNvSpPr txBox="1"/>
      </xdr:nvSpPr>
      <xdr:spPr>
        <a:xfrm>
          <a:off x="3543300" y="754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18</xdr:row>
      <xdr:rowOff>0</xdr:rowOff>
    </xdr:from>
    <xdr:ext cx="184731" cy="264560"/>
    <xdr:sp macro="" textlink="">
      <xdr:nvSpPr>
        <xdr:cNvPr id="29" name="TextBox 28">
          <a:extLst>
            <a:ext uri="{FF2B5EF4-FFF2-40B4-BE49-F238E27FC236}">
              <a16:creationId xmlns:a16="http://schemas.microsoft.com/office/drawing/2014/main" id="{A5F831A7-EFD4-44D3-BE39-C19200D412D9}"/>
            </a:ext>
          </a:extLst>
        </xdr:cNvPr>
        <xdr:cNvSpPr txBox="1"/>
      </xdr:nvSpPr>
      <xdr:spPr>
        <a:xfrm>
          <a:off x="3543300" y="796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0</xdr:rowOff>
    </xdr:from>
    <xdr:ext cx="184731" cy="264560"/>
    <xdr:sp macro="" textlink="">
      <xdr:nvSpPr>
        <xdr:cNvPr id="30" name="TextBox 29">
          <a:extLst>
            <a:ext uri="{FF2B5EF4-FFF2-40B4-BE49-F238E27FC236}">
              <a16:creationId xmlns:a16="http://schemas.microsoft.com/office/drawing/2014/main" id="{BC1D8B20-A455-4572-A66A-DE71B60C0F99}"/>
            </a:ext>
          </a:extLst>
        </xdr:cNvPr>
        <xdr:cNvSpPr txBox="1"/>
      </xdr:nvSpPr>
      <xdr:spPr>
        <a:xfrm>
          <a:off x="35433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31" name="TextBox 30">
          <a:extLst>
            <a:ext uri="{FF2B5EF4-FFF2-40B4-BE49-F238E27FC236}">
              <a16:creationId xmlns:a16="http://schemas.microsoft.com/office/drawing/2014/main" id="{F665A70B-8043-4B19-A1A2-EC306B421B64}"/>
            </a:ext>
          </a:extLst>
        </xdr:cNvPr>
        <xdr:cNvSpPr txBox="1"/>
      </xdr:nvSpPr>
      <xdr:spPr>
        <a:xfrm>
          <a:off x="3543300"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32" name="TextBox 31">
          <a:extLst>
            <a:ext uri="{FF2B5EF4-FFF2-40B4-BE49-F238E27FC236}">
              <a16:creationId xmlns:a16="http://schemas.microsoft.com/office/drawing/2014/main" id="{CEC783F8-9A74-437F-A09F-17D4C5C3D2C1}"/>
            </a:ext>
          </a:extLst>
        </xdr:cNvPr>
        <xdr:cNvSpPr txBox="1"/>
      </xdr:nvSpPr>
      <xdr:spPr>
        <a:xfrm>
          <a:off x="3543300" y="922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22</xdr:row>
      <xdr:rowOff>0</xdr:rowOff>
    </xdr:from>
    <xdr:ext cx="184731" cy="264560"/>
    <xdr:sp macro="" textlink="">
      <xdr:nvSpPr>
        <xdr:cNvPr id="33" name="TextBox 32">
          <a:extLst>
            <a:ext uri="{FF2B5EF4-FFF2-40B4-BE49-F238E27FC236}">
              <a16:creationId xmlns:a16="http://schemas.microsoft.com/office/drawing/2014/main" id="{C3F77E65-021B-4A38-BDA4-ED4A0CFF876B}"/>
            </a:ext>
          </a:extLst>
        </xdr:cNvPr>
        <xdr:cNvSpPr txBox="1"/>
      </xdr:nvSpPr>
      <xdr:spPr>
        <a:xfrm>
          <a:off x="3543300" y="963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23</xdr:row>
      <xdr:rowOff>0</xdr:rowOff>
    </xdr:from>
    <xdr:ext cx="184731" cy="264560"/>
    <xdr:sp macro="" textlink="">
      <xdr:nvSpPr>
        <xdr:cNvPr id="34" name="TextBox 33">
          <a:extLst>
            <a:ext uri="{FF2B5EF4-FFF2-40B4-BE49-F238E27FC236}">
              <a16:creationId xmlns:a16="http://schemas.microsoft.com/office/drawing/2014/main" id="{AFA9307E-F6E5-4DED-85F6-F3752341E437}"/>
            </a:ext>
          </a:extLst>
        </xdr:cNvPr>
        <xdr:cNvSpPr txBox="1"/>
      </xdr:nvSpPr>
      <xdr:spPr>
        <a:xfrm>
          <a:off x="3543300" y="1005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5" name="TextBox 34">
          <a:extLst>
            <a:ext uri="{FF2B5EF4-FFF2-40B4-BE49-F238E27FC236}">
              <a16:creationId xmlns:a16="http://schemas.microsoft.com/office/drawing/2014/main" id="{B67DA25B-2E20-42F1-8111-F86FF27A4961}"/>
            </a:ext>
          </a:extLst>
        </xdr:cNvPr>
        <xdr:cNvSpPr txBox="1"/>
      </xdr:nvSpPr>
      <xdr:spPr>
        <a:xfrm>
          <a:off x="3543300"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6" name="TextBox 35">
          <a:extLst>
            <a:ext uri="{FF2B5EF4-FFF2-40B4-BE49-F238E27FC236}">
              <a16:creationId xmlns:a16="http://schemas.microsoft.com/office/drawing/2014/main" id="{481B6161-2809-45BB-806F-EC59827912B9}"/>
            </a:ext>
          </a:extLst>
        </xdr:cNvPr>
        <xdr:cNvSpPr txBox="1"/>
      </xdr:nvSpPr>
      <xdr:spPr>
        <a:xfrm>
          <a:off x="3543300"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7" name="TextBox 36">
          <a:extLst>
            <a:ext uri="{FF2B5EF4-FFF2-40B4-BE49-F238E27FC236}">
              <a16:creationId xmlns:a16="http://schemas.microsoft.com/office/drawing/2014/main" id="{91C5360C-CA68-4970-9020-965D22448649}"/>
            </a:ext>
          </a:extLst>
        </xdr:cNvPr>
        <xdr:cNvSpPr txBox="1"/>
      </xdr:nvSpPr>
      <xdr:spPr>
        <a:xfrm>
          <a:off x="3543300"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8" name="TextBox 37">
          <a:extLst>
            <a:ext uri="{FF2B5EF4-FFF2-40B4-BE49-F238E27FC236}">
              <a16:creationId xmlns:a16="http://schemas.microsoft.com/office/drawing/2014/main" id="{8B024ED5-AF33-4FD2-93B0-D0A149B5F3BE}"/>
            </a:ext>
          </a:extLst>
        </xdr:cNvPr>
        <xdr:cNvSpPr txBox="1"/>
      </xdr:nvSpPr>
      <xdr:spPr>
        <a:xfrm>
          <a:off x="3543300"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25</xdr:row>
      <xdr:rowOff>0</xdr:rowOff>
    </xdr:from>
    <xdr:ext cx="184731" cy="264560"/>
    <xdr:sp macro="" textlink="">
      <xdr:nvSpPr>
        <xdr:cNvPr id="39" name="TextBox 38">
          <a:extLst>
            <a:ext uri="{FF2B5EF4-FFF2-40B4-BE49-F238E27FC236}">
              <a16:creationId xmlns:a16="http://schemas.microsoft.com/office/drawing/2014/main" id="{3558394E-ABB2-46ED-AF12-890AD4846DF7}"/>
            </a:ext>
          </a:extLst>
        </xdr:cNvPr>
        <xdr:cNvSpPr txBox="1"/>
      </xdr:nvSpPr>
      <xdr:spPr>
        <a:xfrm>
          <a:off x="3543300" y="1129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12</xdr:row>
      <xdr:rowOff>0</xdr:rowOff>
    </xdr:from>
    <xdr:ext cx="184731" cy="264560"/>
    <xdr:sp macro="" textlink="">
      <xdr:nvSpPr>
        <xdr:cNvPr id="2" name="TextBox 1">
          <a:extLst>
            <a:ext uri="{FF2B5EF4-FFF2-40B4-BE49-F238E27FC236}">
              <a16:creationId xmlns:a16="http://schemas.microsoft.com/office/drawing/2014/main" id="{D4A6DF49-2984-4674-9D9E-714DBD12456F}"/>
            </a:ext>
          </a:extLst>
        </xdr:cNvPr>
        <xdr:cNvSpPr txBox="1"/>
      </xdr:nvSpPr>
      <xdr:spPr>
        <a:xfrm>
          <a:off x="3305175" y="592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3" name="TextBox 2">
          <a:extLst>
            <a:ext uri="{FF2B5EF4-FFF2-40B4-BE49-F238E27FC236}">
              <a16:creationId xmlns:a16="http://schemas.microsoft.com/office/drawing/2014/main" id="{0CD22A94-8F2B-4950-93E3-A123EC74DD86}"/>
            </a:ext>
          </a:extLst>
        </xdr:cNvPr>
        <xdr:cNvSpPr txBox="1"/>
      </xdr:nvSpPr>
      <xdr:spPr>
        <a:xfrm>
          <a:off x="3305175"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4" name="TextBox 3">
          <a:extLst>
            <a:ext uri="{FF2B5EF4-FFF2-40B4-BE49-F238E27FC236}">
              <a16:creationId xmlns:a16="http://schemas.microsoft.com/office/drawing/2014/main" id="{47DD1A2A-C916-4EF2-92D7-BE71605ACAB5}"/>
            </a:ext>
          </a:extLst>
        </xdr:cNvPr>
        <xdr:cNvSpPr txBox="1"/>
      </xdr:nvSpPr>
      <xdr:spPr>
        <a:xfrm>
          <a:off x="3305175"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13</xdr:row>
      <xdr:rowOff>0</xdr:rowOff>
    </xdr:from>
    <xdr:ext cx="184731" cy="264560"/>
    <xdr:sp macro="" textlink="">
      <xdr:nvSpPr>
        <xdr:cNvPr id="5" name="TextBox 4">
          <a:extLst>
            <a:ext uri="{FF2B5EF4-FFF2-40B4-BE49-F238E27FC236}">
              <a16:creationId xmlns:a16="http://schemas.microsoft.com/office/drawing/2014/main" id="{F721665D-88FF-4075-B5E0-22533341E50C}"/>
            </a:ext>
          </a:extLst>
        </xdr:cNvPr>
        <xdr:cNvSpPr txBox="1"/>
      </xdr:nvSpPr>
      <xdr:spPr>
        <a:xfrm>
          <a:off x="33051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14</xdr:row>
      <xdr:rowOff>0</xdr:rowOff>
    </xdr:from>
    <xdr:ext cx="184731" cy="264560"/>
    <xdr:sp macro="" textlink="">
      <xdr:nvSpPr>
        <xdr:cNvPr id="6" name="TextBox 5">
          <a:extLst>
            <a:ext uri="{FF2B5EF4-FFF2-40B4-BE49-F238E27FC236}">
              <a16:creationId xmlns:a16="http://schemas.microsoft.com/office/drawing/2014/main" id="{E2356B63-6001-4990-83B4-8E2FD3249B12}"/>
            </a:ext>
          </a:extLst>
        </xdr:cNvPr>
        <xdr:cNvSpPr txBox="1"/>
      </xdr:nvSpPr>
      <xdr:spPr>
        <a:xfrm>
          <a:off x="3305175" y="664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15</xdr:row>
      <xdr:rowOff>0</xdr:rowOff>
    </xdr:from>
    <xdr:ext cx="184731" cy="264560"/>
    <xdr:sp macro="" textlink="">
      <xdr:nvSpPr>
        <xdr:cNvPr id="7" name="TextBox 6">
          <a:extLst>
            <a:ext uri="{FF2B5EF4-FFF2-40B4-BE49-F238E27FC236}">
              <a16:creationId xmlns:a16="http://schemas.microsoft.com/office/drawing/2014/main" id="{3A7D9C4F-2B5C-4A32-B7FD-601579129963}"/>
            </a:ext>
          </a:extLst>
        </xdr:cNvPr>
        <xdr:cNvSpPr txBox="1"/>
      </xdr:nvSpPr>
      <xdr:spPr>
        <a:xfrm>
          <a:off x="3305175" y="701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16</xdr:row>
      <xdr:rowOff>0</xdr:rowOff>
    </xdr:from>
    <xdr:ext cx="184731" cy="264560"/>
    <xdr:sp macro="" textlink="">
      <xdr:nvSpPr>
        <xdr:cNvPr id="8" name="TextBox 7">
          <a:extLst>
            <a:ext uri="{FF2B5EF4-FFF2-40B4-BE49-F238E27FC236}">
              <a16:creationId xmlns:a16="http://schemas.microsoft.com/office/drawing/2014/main" id="{B088FE9D-E979-47D9-AD29-6BD0B2F6652A}"/>
            </a:ext>
          </a:extLst>
        </xdr:cNvPr>
        <xdr:cNvSpPr txBox="1"/>
      </xdr:nvSpPr>
      <xdr:spPr>
        <a:xfrm>
          <a:off x="3305175" y="737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17</xdr:row>
      <xdr:rowOff>0</xdr:rowOff>
    </xdr:from>
    <xdr:ext cx="184731" cy="264560"/>
    <xdr:sp macro="" textlink="">
      <xdr:nvSpPr>
        <xdr:cNvPr id="9" name="TextBox 8">
          <a:extLst>
            <a:ext uri="{FF2B5EF4-FFF2-40B4-BE49-F238E27FC236}">
              <a16:creationId xmlns:a16="http://schemas.microsoft.com/office/drawing/2014/main" id="{2575BBD2-D6EC-4A4B-8204-DF30A00FA44D}"/>
            </a:ext>
          </a:extLst>
        </xdr:cNvPr>
        <xdr:cNvSpPr txBox="1"/>
      </xdr:nvSpPr>
      <xdr:spPr>
        <a:xfrm>
          <a:off x="3305175" y="773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18</xdr:row>
      <xdr:rowOff>0</xdr:rowOff>
    </xdr:from>
    <xdr:ext cx="184731" cy="264560"/>
    <xdr:sp macro="" textlink="">
      <xdr:nvSpPr>
        <xdr:cNvPr id="10" name="TextBox 9">
          <a:extLst>
            <a:ext uri="{FF2B5EF4-FFF2-40B4-BE49-F238E27FC236}">
              <a16:creationId xmlns:a16="http://schemas.microsoft.com/office/drawing/2014/main" id="{C2837735-BEC6-44FE-B795-181090FA09F6}"/>
            </a:ext>
          </a:extLst>
        </xdr:cNvPr>
        <xdr:cNvSpPr txBox="1"/>
      </xdr:nvSpPr>
      <xdr:spPr>
        <a:xfrm>
          <a:off x="33051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19</xdr:row>
      <xdr:rowOff>0</xdr:rowOff>
    </xdr:from>
    <xdr:ext cx="184731" cy="264560"/>
    <xdr:sp macro="" textlink="">
      <xdr:nvSpPr>
        <xdr:cNvPr id="11" name="TextBox 10">
          <a:extLst>
            <a:ext uri="{FF2B5EF4-FFF2-40B4-BE49-F238E27FC236}">
              <a16:creationId xmlns:a16="http://schemas.microsoft.com/office/drawing/2014/main" id="{9106764B-B91D-4231-ADC7-482432D79B08}"/>
            </a:ext>
          </a:extLst>
        </xdr:cNvPr>
        <xdr:cNvSpPr txBox="1"/>
      </xdr:nvSpPr>
      <xdr:spPr>
        <a:xfrm>
          <a:off x="3305175" y="845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12" name="TextBox 11">
          <a:extLst>
            <a:ext uri="{FF2B5EF4-FFF2-40B4-BE49-F238E27FC236}">
              <a16:creationId xmlns:a16="http://schemas.microsoft.com/office/drawing/2014/main" id="{306B8879-33C8-4B18-B65C-9BEAEEE07F86}"/>
            </a:ext>
          </a:extLst>
        </xdr:cNvPr>
        <xdr:cNvSpPr txBox="1"/>
      </xdr:nvSpPr>
      <xdr:spPr>
        <a:xfrm>
          <a:off x="3305175"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21</xdr:row>
      <xdr:rowOff>0</xdr:rowOff>
    </xdr:from>
    <xdr:ext cx="184731" cy="264560"/>
    <xdr:sp macro="" textlink="">
      <xdr:nvSpPr>
        <xdr:cNvPr id="13" name="TextBox 12">
          <a:extLst>
            <a:ext uri="{FF2B5EF4-FFF2-40B4-BE49-F238E27FC236}">
              <a16:creationId xmlns:a16="http://schemas.microsoft.com/office/drawing/2014/main" id="{9805A5EC-C849-49E3-97F2-7F39A587A829}"/>
            </a:ext>
          </a:extLst>
        </xdr:cNvPr>
        <xdr:cNvSpPr txBox="1"/>
      </xdr:nvSpPr>
      <xdr:spPr>
        <a:xfrm>
          <a:off x="3305175" y="918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22</xdr:row>
      <xdr:rowOff>0</xdr:rowOff>
    </xdr:from>
    <xdr:ext cx="184731" cy="264560"/>
    <xdr:sp macro="" textlink="">
      <xdr:nvSpPr>
        <xdr:cNvPr id="14" name="TextBox 13">
          <a:extLst>
            <a:ext uri="{FF2B5EF4-FFF2-40B4-BE49-F238E27FC236}">
              <a16:creationId xmlns:a16="http://schemas.microsoft.com/office/drawing/2014/main" id="{866E5DDB-957B-4BA0-831F-BDC1456C4191}"/>
            </a:ext>
          </a:extLst>
        </xdr:cNvPr>
        <xdr:cNvSpPr txBox="1"/>
      </xdr:nvSpPr>
      <xdr:spPr>
        <a:xfrm>
          <a:off x="3305175" y="954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23</xdr:row>
      <xdr:rowOff>0</xdr:rowOff>
    </xdr:from>
    <xdr:ext cx="184731" cy="264560"/>
    <xdr:sp macro="" textlink="">
      <xdr:nvSpPr>
        <xdr:cNvPr id="15" name="TextBox 14">
          <a:extLst>
            <a:ext uri="{FF2B5EF4-FFF2-40B4-BE49-F238E27FC236}">
              <a16:creationId xmlns:a16="http://schemas.microsoft.com/office/drawing/2014/main" id="{D099325F-EC46-46C6-A267-D7129462A812}"/>
            </a:ext>
          </a:extLst>
        </xdr:cNvPr>
        <xdr:cNvSpPr txBox="1"/>
      </xdr:nvSpPr>
      <xdr:spPr>
        <a:xfrm>
          <a:off x="3305175"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6" name="TextBox 15">
          <a:extLst>
            <a:ext uri="{FF2B5EF4-FFF2-40B4-BE49-F238E27FC236}">
              <a16:creationId xmlns:a16="http://schemas.microsoft.com/office/drawing/2014/main" id="{05480BC5-717F-438B-BB12-087407D859FD}"/>
            </a:ext>
          </a:extLst>
        </xdr:cNvPr>
        <xdr:cNvSpPr txBox="1"/>
      </xdr:nvSpPr>
      <xdr:spPr>
        <a:xfrm>
          <a:off x="3305175"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7" name="TextBox 16">
          <a:extLst>
            <a:ext uri="{FF2B5EF4-FFF2-40B4-BE49-F238E27FC236}">
              <a16:creationId xmlns:a16="http://schemas.microsoft.com/office/drawing/2014/main" id="{3B244D7E-6760-4840-9BA1-451AFBA306CF}"/>
            </a:ext>
          </a:extLst>
        </xdr:cNvPr>
        <xdr:cNvSpPr txBox="1"/>
      </xdr:nvSpPr>
      <xdr:spPr>
        <a:xfrm>
          <a:off x="3305175"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8" name="TextBox 17">
          <a:extLst>
            <a:ext uri="{FF2B5EF4-FFF2-40B4-BE49-F238E27FC236}">
              <a16:creationId xmlns:a16="http://schemas.microsoft.com/office/drawing/2014/main" id="{72AA454D-B9F2-47F5-84FA-3138CF718477}"/>
            </a:ext>
          </a:extLst>
        </xdr:cNvPr>
        <xdr:cNvSpPr txBox="1"/>
      </xdr:nvSpPr>
      <xdr:spPr>
        <a:xfrm>
          <a:off x="3305175"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9" name="TextBox 18">
          <a:extLst>
            <a:ext uri="{FF2B5EF4-FFF2-40B4-BE49-F238E27FC236}">
              <a16:creationId xmlns:a16="http://schemas.microsoft.com/office/drawing/2014/main" id="{621DA10D-219C-49A3-ADE3-D6A3318750EC}"/>
            </a:ext>
          </a:extLst>
        </xdr:cNvPr>
        <xdr:cNvSpPr txBox="1"/>
      </xdr:nvSpPr>
      <xdr:spPr>
        <a:xfrm>
          <a:off x="3305175"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25</xdr:row>
      <xdr:rowOff>0</xdr:rowOff>
    </xdr:from>
    <xdr:ext cx="184731" cy="264560"/>
    <xdr:sp macro="" textlink="">
      <xdr:nvSpPr>
        <xdr:cNvPr id="20" name="TextBox 19">
          <a:extLst>
            <a:ext uri="{FF2B5EF4-FFF2-40B4-BE49-F238E27FC236}">
              <a16:creationId xmlns:a16="http://schemas.microsoft.com/office/drawing/2014/main" id="{D4B916D5-6D96-485D-8064-BDB513376A52}"/>
            </a:ext>
          </a:extLst>
        </xdr:cNvPr>
        <xdr:cNvSpPr txBox="1"/>
      </xdr:nvSpPr>
      <xdr:spPr>
        <a:xfrm>
          <a:off x="3305175" y="1097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21" name="TextBox 20">
          <a:extLst>
            <a:ext uri="{FF2B5EF4-FFF2-40B4-BE49-F238E27FC236}">
              <a16:creationId xmlns:a16="http://schemas.microsoft.com/office/drawing/2014/main" id="{8E8DEB2D-206E-432F-A403-E9448F6EBBC3}"/>
            </a:ext>
          </a:extLst>
        </xdr:cNvPr>
        <xdr:cNvSpPr txBox="1"/>
      </xdr:nvSpPr>
      <xdr:spPr>
        <a:xfrm>
          <a:off x="2476500" y="592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22" name="TextBox 21">
          <a:extLst>
            <a:ext uri="{FF2B5EF4-FFF2-40B4-BE49-F238E27FC236}">
              <a16:creationId xmlns:a16="http://schemas.microsoft.com/office/drawing/2014/main" id="{F92766D7-E837-40CB-8CED-6E2151014E5D}"/>
            </a:ext>
          </a:extLst>
        </xdr:cNvPr>
        <xdr:cNvSpPr txBox="1"/>
      </xdr:nvSpPr>
      <xdr:spPr>
        <a:xfrm>
          <a:off x="247650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23" name="TextBox 22">
          <a:extLst>
            <a:ext uri="{FF2B5EF4-FFF2-40B4-BE49-F238E27FC236}">
              <a16:creationId xmlns:a16="http://schemas.microsoft.com/office/drawing/2014/main" id="{7237F702-61C1-4BC0-9175-27AEC5773768}"/>
            </a:ext>
          </a:extLst>
        </xdr:cNvPr>
        <xdr:cNvSpPr txBox="1"/>
      </xdr:nvSpPr>
      <xdr:spPr>
        <a:xfrm>
          <a:off x="247650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24" name="TextBox 23">
          <a:extLst>
            <a:ext uri="{FF2B5EF4-FFF2-40B4-BE49-F238E27FC236}">
              <a16:creationId xmlns:a16="http://schemas.microsoft.com/office/drawing/2014/main" id="{857A7977-47D2-4CAF-896E-3750B58BD8A1}"/>
            </a:ext>
          </a:extLst>
        </xdr:cNvPr>
        <xdr:cNvSpPr txBox="1"/>
      </xdr:nvSpPr>
      <xdr:spPr>
        <a:xfrm>
          <a:off x="2476500"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25" name="TextBox 24">
          <a:extLst>
            <a:ext uri="{FF2B5EF4-FFF2-40B4-BE49-F238E27FC236}">
              <a16:creationId xmlns:a16="http://schemas.microsoft.com/office/drawing/2014/main" id="{F3BB9FB3-246D-448D-B6C6-B6822C59A420}"/>
            </a:ext>
          </a:extLst>
        </xdr:cNvPr>
        <xdr:cNvSpPr txBox="1"/>
      </xdr:nvSpPr>
      <xdr:spPr>
        <a:xfrm>
          <a:off x="2476500" y="664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15</xdr:row>
      <xdr:rowOff>0</xdr:rowOff>
    </xdr:from>
    <xdr:ext cx="184731" cy="264560"/>
    <xdr:sp macro="" textlink="">
      <xdr:nvSpPr>
        <xdr:cNvPr id="26" name="TextBox 25">
          <a:extLst>
            <a:ext uri="{FF2B5EF4-FFF2-40B4-BE49-F238E27FC236}">
              <a16:creationId xmlns:a16="http://schemas.microsoft.com/office/drawing/2014/main" id="{9514A982-F7AF-486C-BBDF-271AB09FD3C2}"/>
            </a:ext>
          </a:extLst>
        </xdr:cNvPr>
        <xdr:cNvSpPr txBox="1"/>
      </xdr:nvSpPr>
      <xdr:spPr>
        <a:xfrm>
          <a:off x="2476500" y="701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16</xdr:row>
      <xdr:rowOff>0</xdr:rowOff>
    </xdr:from>
    <xdr:ext cx="184731" cy="264560"/>
    <xdr:sp macro="" textlink="">
      <xdr:nvSpPr>
        <xdr:cNvPr id="27" name="TextBox 26">
          <a:extLst>
            <a:ext uri="{FF2B5EF4-FFF2-40B4-BE49-F238E27FC236}">
              <a16:creationId xmlns:a16="http://schemas.microsoft.com/office/drawing/2014/main" id="{78BDDF02-3E42-47F4-9129-AA7F528276C6}"/>
            </a:ext>
          </a:extLst>
        </xdr:cNvPr>
        <xdr:cNvSpPr txBox="1"/>
      </xdr:nvSpPr>
      <xdr:spPr>
        <a:xfrm>
          <a:off x="2476500" y="737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17</xdr:row>
      <xdr:rowOff>0</xdr:rowOff>
    </xdr:from>
    <xdr:ext cx="184731" cy="264560"/>
    <xdr:sp macro="" textlink="">
      <xdr:nvSpPr>
        <xdr:cNvPr id="28" name="TextBox 27">
          <a:extLst>
            <a:ext uri="{FF2B5EF4-FFF2-40B4-BE49-F238E27FC236}">
              <a16:creationId xmlns:a16="http://schemas.microsoft.com/office/drawing/2014/main" id="{4D764BC7-9F84-4F83-81B5-7E02F9A58A3C}"/>
            </a:ext>
          </a:extLst>
        </xdr:cNvPr>
        <xdr:cNvSpPr txBox="1"/>
      </xdr:nvSpPr>
      <xdr:spPr>
        <a:xfrm>
          <a:off x="2476500" y="773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18</xdr:row>
      <xdr:rowOff>0</xdr:rowOff>
    </xdr:from>
    <xdr:ext cx="184731" cy="264560"/>
    <xdr:sp macro="" textlink="">
      <xdr:nvSpPr>
        <xdr:cNvPr id="29" name="TextBox 28">
          <a:extLst>
            <a:ext uri="{FF2B5EF4-FFF2-40B4-BE49-F238E27FC236}">
              <a16:creationId xmlns:a16="http://schemas.microsoft.com/office/drawing/2014/main" id="{141133D2-E958-409D-8FE0-C2F522A81A39}"/>
            </a:ext>
          </a:extLst>
        </xdr:cNvPr>
        <xdr:cNvSpPr txBox="1"/>
      </xdr:nvSpPr>
      <xdr:spPr>
        <a:xfrm>
          <a:off x="24765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0</xdr:rowOff>
    </xdr:from>
    <xdr:ext cx="184731" cy="264560"/>
    <xdr:sp macro="" textlink="">
      <xdr:nvSpPr>
        <xdr:cNvPr id="30" name="TextBox 29">
          <a:extLst>
            <a:ext uri="{FF2B5EF4-FFF2-40B4-BE49-F238E27FC236}">
              <a16:creationId xmlns:a16="http://schemas.microsoft.com/office/drawing/2014/main" id="{AA03C21D-A318-4FC2-B105-001008345A4A}"/>
            </a:ext>
          </a:extLst>
        </xdr:cNvPr>
        <xdr:cNvSpPr txBox="1"/>
      </xdr:nvSpPr>
      <xdr:spPr>
        <a:xfrm>
          <a:off x="2476500" y="845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31" name="TextBox 30">
          <a:extLst>
            <a:ext uri="{FF2B5EF4-FFF2-40B4-BE49-F238E27FC236}">
              <a16:creationId xmlns:a16="http://schemas.microsoft.com/office/drawing/2014/main" id="{766CCAE3-DFC0-4106-A6CF-8A219034264B}"/>
            </a:ext>
          </a:extLst>
        </xdr:cNvPr>
        <xdr:cNvSpPr txBox="1"/>
      </xdr:nvSpPr>
      <xdr:spPr>
        <a:xfrm>
          <a:off x="247650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32" name="TextBox 31">
          <a:extLst>
            <a:ext uri="{FF2B5EF4-FFF2-40B4-BE49-F238E27FC236}">
              <a16:creationId xmlns:a16="http://schemas.microsoft.com/office/drawing/2014/main" id="{2FB0A893-F73C-4F18-A82D-7321A650C393}"/>
            </a:ext>
          </a:extLst>
        </xdr:cNvPr>
        <xdr:cNvSpPr txBox="1"/>
      </xdr:nvSpPr>
      <xdr:spPr>
        <a:xfrm>
          <a:off x="2476500" y="918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22</xdr:row>
      <xdr:rowOff>0</xdr:rowOff>
    </xdr:from>
    <xdr:ext cx="184731" cy="264560"/>
    <xdr:sp macro="" textlink="">
      <xdr:nvSpPr>
        <xdr:cNvPr id="33" name="TextBox 32">
          <a:extLst>
            <a:ext uri="{FF2B5EF4-FFF2-40B4-BE49-F238E27FC236}">
              <a16:creationId xmlns:a16="http://schemas.microsoft.com/office/drawing/2014/main" id="{E0A68919-94F3-43D3-92E0-6E544924666C}"/>
            </a:ext>
          </a:extLst>
        </xdr:cNvPr>
        <xdr:cNvSpPr txBox="1"/>
      </xdr:nvSpPr>
      <xdr:spPr>
        <a:xfrm>
          <a:off x="2476500" y="954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23</xdr:row>
      <xdr:rowOff>0</xdr:rowOff>
    </xdr:from>
    <xdr:ext cx="184731" cy="264560"/>
    <xdr:sp macro="" textlink="">
      <xdr:nvSpPr>
        <xdr:cNvPr id="34" name="TextBox 33">
          <a:extLst>
            <a:ext uri="{FF2B5EF4-FFF2-40B4-BE49-F238E27FC236}">
              <a16:creationId xmlns:a16="http://schemas.microsoft.com/office/drawing/2014/main" id="{835FF81D-00DB-4A9A-89D7-D68266ACB2FB}"/>
            </a:ext>
          </a:extLst>
        </xdr:cNvPr>
        <xdr:cNvSpPr txBox="1"/>
      </xdr:nvSpPr>
      <xdr:spPr>
        <a:xfrm>
          <a:off x="247650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5" name="TextBox 34">
          <a:extLst>
            <a:ext uri="{FF2B5EF4-FFF2-40B4-BE49-F238E27FC236}">
              <a16:creationId xmlns:a16="http://schemas.microsoft.com/office/drawing/2014/main" id="{E9E9BD33-1354-4BF9-9C9A-C9C1F99D2D18}"/>
            </a:ext>
          </a:extLst>
        </xdr:cNvPr>
        <xdr:cNvSpPr txBox="1"/>
      </xdr:nvSpPr>
      <xdr:spPr>
        <a:xfrm>
          <a:off x="2476500"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6" name="TextBox 35">
          <a:extLst>
            <a:ext uri="{FF2B5EF4-FFF2-40B4-BE49-F238E27FC236}">
              <a16:creationId xmlns:a16="http://schemas.microsoft.com/office/drawing/2014/main" id="{22C7C88E-10B6-4788-8AFD-DA41DF0FB2D5}"/>
            </a:ext>
          </a:extLst>
        </xdr:cNvPr>
        <xdr:cNvSpPr txBox="1"/>
      </xdr:nvSpPr>
      <xdr:spPr>
        <a:xfrm>
          <a:off x="2476500"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7" name="TextBox 36">
          <a:extLst>
            <a:ext uri="{FF2B5EF4-FFF2-40B4-BE49-F238E27FC236}">
              <a16:creationId xmlns:a16="http://schemas.microsoft.com/office/drawing/2014/main" id="{8BDBB571-1974-44E6-9874-4945BE0B2A6B}"/>
            </a:ext>
          </a:extLst>
        </xdr:cNvPr>
        <xdr:cNvSpPr txBox="1"/>
      </xdr:nvSpPr>
      <xdr:spPr>
        <a:xfrm>
          <a:off x="2476500"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8" name="TextBox 37">
          <a:extLst>
            <a:ext uri="{FF2B5EF4-FFF2-40B4-BE49-F238E27FC236}">
              <a16:creationId xmlns:a16="http://schemas.microsoft.com/office/drawing/2014/main" id="{7C7D302A-487A-407F-93C5-8EFDBA63BB30}"/>
            </a:ext>
          </a:extLst>
        </xdr:cNvPr>
        <xdr:cNvSpPr txBox="1"/>
      </xdr:nvSpPr>
      <xdr:spPr>
        <a:xfrm>
          <a:off x="2476500"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25</xdr:row>
      <xdr:rowOff>0</xdr:rowOff>
    </xdr:from>
    <xdr:ext cx="184731" cy="264560"/>
    <xdr:sp macro="" textlink="">
      <xdr:nvSpPr>
        <xdr:cNvPr id="39" name="TextBox 38">
          <a:extLst>
            <a:ext uri="{FF2B5EF4-FFF2-40B4-BE49-F238E27FC236}">
              <a16:creationId xmlns:a16="http://schemas.microsoft.com/office/drawing/2014/main" id="{DC863E43-DD6B-4951-A5D3-94DE1C61609A}"/>
            </a:ext>
          </a:extLst>
        </xdr:cNvPr>
        <xdr:cNvSpPr txBox="1"/>
      </xdr:nvSpPr>
      <xdr:spPr>
        <a:xfrm>
          <a:off x="2476500" y="1097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W279"/>
  <sheetViews>
    <sheetView view="pageBreakPreview" topLeftCell="C22" zoomScaleNormal="100" zoomScaleSheetLayoutView="100" workbookViewId="0">
      <selection activeCell="C95" sqref="A95:XFD95"/>
    </sheetView>
  </sheetViews>
  <sheetFormatPr defaultColWidth="9" defaultRowHeight="13.2"/>
  <cols>
    <col min="1" max="1" width="9" style="6" hidden="1" customWidth="1"/>
    <col min="2" max="2" width="22.8984375" style="6" hidden="1" customWidth="1"/>
    <col min="3" max="3" width="5.09765625" style="2" customWidth="1"/>
    <col min="4" max="4" width="22.59765625" style="2" customWidth="1"/>
    <col min="5" max="5" width="7" style="2" customWidth="1"/>
    <col min="6" max="6" width="6.59765625" style="2" customWidth="1"/>
    <col min="7" max="7" width="30.59765625" style="2" customWidth="1"/>
    <col min="8" max="8" width="6.8984375" style="6" customWidth="1"/>
    <col min="9" max="9" width="6.69921875" style="6" customWidth="1"/>
    <col min="10" max="10" width="7.19921875" style="1" customWidth="1"/>
    <col min="11" max="11" width="7.5" style="1" customWidth="1"/>
    <col min="12" max="12" width="33.3984375" style="2" customWidth="1"/>
    <col min="13" max="13" width="4.69921875" style="2" customWidth="1"/>
    <col min="14" max="14" width="13.19921875" style="2" customWidth="1"/>
    <col min="15" max="15" width="40.09765625" style="2" customWidth="1"/>
    <col min="16" max="16" width="12.5" style="5" customWidth="1"/>
    <col min="17" max="17" width="8.59765625" style="2" customWidth="1"/>
    <col min="18" max="18" width="11.3984375" style="4" customWidth="1"/>
    <col min="19" max="19" width="15.09765625" style="3" customWidth="1"/>
    <col min="20" max="20" width="15" style="3" customWidth="1"/>
    <col min="21" max="23" width="8.5" style="2" customWidth="1"/>
    <col min="24" max="16384" width="9" style="1"/>
  </cols>
  <sheetData>
    <row r="1" spans="1:23">
      <c r="C1" s="242" t="s">
        <v>176</v>
      </c>
      <c r="D1" s="242"/>
      <c r="E1" s="242"/>
      <c r="F1" s="242"/>
      <c r="G1" s="242"/>
      <c r="H1" s="242"/>
      <c r="I1" s="242"/>
      <c r="J1" s="242"/>
      <c r="K1" s="242"/>
      <c r="L1" s="242"/>
      <c r="M1" s="120"/>
      <c r="N1" s="120"/>
      <c r="O1" s="120"/>
      <c r="P1" s="125"/>
      <c r="Q1" s="125"/>
      <c r="R1" s="125"/>
      <c r="S1" s="125"/>
      <c r="T1" s="125"/>
      <c r="U1" s="125"/>
      <c r="V1" s="125"/>
      <c r="W1" s="125"/>
    </row>
    <row r="2" spans="1:23">
      <c r="C2" s="120"/>
      <c r="D2" s="120"/>
      <c r="E2" s="120"/>
      <c r="F2" s="120"/>
      <c r="G2" s="120"/>
      <c r="H2" s="120"/>
      <c r="I2" s="120"/>
      <c r="J2" s="120"/>
      <c r="K2" s="120"/>
      <c r="L2" s="120"/>
      <c r="M2" s="120"/>
      <c r="N2" s="120"/>
      <c r="O2" s="120"/>
      <c r="P2" s="125"/>
      <c r="Q2" s="125"/>
      <c r="R2" s="125"/>
      <c r="S2" s="125"/>
      <c r="T2" s="125"/>
      <c r="U2" s="125"/>
      <c r="V2" s="125"/>
      <c r="W2" s="125"/>
    </row>
    <row r="3" spans="1:23">
      <c r="C3" s="120"/>
      <c r="D3" s="120"/>
      <c r="E3" s="120"/>
      <c r="F3" s="120"/>
      <c r="G3" s="120"/>
      <c r="H3" s="120"/>
      <c r="I3" s="120"/>
      <c r="J3" s="120"/>
      <c r="K3" s="120"/>
      <c r="L3" s="120"/>
      <c r="M3" s="120"/>
      <c r="N3" s="120"/>
      <c r="O3" s="120"/>
      <c r="P3" s="125"/>
      <c r="Q3" s="125"/>
      <c r="R3" s="125"/>
      <c r="S3" s="125"/>
      <c r="T3" s="125"/>
      <c r="U3" s="125"/>
      <c r="V3" s="125"/>
      <c r="W3" s="125"/>
    </row>
    <row r="4" spans="1:23">
      <c r="C4" s="123"/>
      <c r="D4" s="123"/>
      <c r="E4" s="123"/>
      <c r="F4" s="123"/>
      <c r="G4" s="123"/>
      <c r="H4" s="127"/>
      <c r="I4" s="127"/>
      <c r="J4" s="128"/>
      <c r="K4" s="128"/>
      <c r="L4" s="123"/>
      <c r="M4" s="123"/>
      <c r="N4" s="120"/>
      <c r="O4" s="120"/>
      <c r="P4" s="124"/>
      <c r="Q4" s="123"/>
      <c r="R4" s="122"/>
      <c r="S4" s="121"/>
      <c r="T4" s="121"/>
      <c r="U4" s="120"/>
      <c r="V4" s="120"/>
      <c r="W4" s="120"/>
    </row>
    <row r="5" spans="1:23" ht="29.25" hidden="1" customHeight="1">
      <c r="A5" s="37"/>
      <c r="B5" s="59"/>
      <c r="C5" s="237" t="s">
        <v>160</v>
      </c>
      <c r="D5" s="244" t="s">
        <v>174</v>
      </c>
      <c r="E5" s="237" t="s">
        <v>162</v>
      </c>
      <c r="F5" s="237" t="s">
        <v>163</v>
      </c>
      <c r="G5" s="237" t="s">
        <v>169</v>
      </c>
      <c r="H5" s="244" t="s">
        <v>173</v>
      </c>
      <c r="I5" s="244"/>
      <c r="J5" s="244" t="s">
        <v>172</v>
      </c>
      <c r="K5" s="244"/>
      <c r="L5" s="233" t="s">
        <v>171</v>
      </c>
      <c r="M5" s="233" t="s">
        <v>170</v>
      </c>
      <c r="N5" s="119"/>
      <c r="O5" s="118" t="s">
        <v>169</v>
      </c>
      <c r="P5" s="235" t="s">
        <v>168</v>
      </c>
      <c r="Q5" s="237" t="s">
        <v>167</v>
      </c>
      <c r="R5" s="239" t="s">
        <v>166</v>
      </c>
      <c r="S5" s="237" t="s">
        <v>165</v>
      </c>
      <c r="T5" s="237" t="s">
        <v>164</v>
      </c>
      <c r="U5" s="237" t="s">
        <v>163</v>
      </c>
      <c r="V5" s="237" t="s">
        <v>162</v>
      </c>
      <c r="W5" s="233" t="s">
        <v>161</v>
      </c>
    </row>
    <row r="6" spans="1:23" ht="38.25" customHeight="1">
      <c r="A6" s="117" t="s">
        <v>160</v>
      </c>
      <c r="B6" s="116"/>
      <c r="C6" s="243"/>
      <c r="D6" s="245"/>
      <c r="E6" s="243"/>
      <c r="F6" s="243"/>
      <c r="G6" s="243"/>
      <c r="H6" s="46" t="s">
        <v>159</v>
      </c>
      <c r="I6" s="46" t="s">
        <v>158</v>
      </c>
      <c r="J6" s="46" t="s">
        <v>159</v>
      </c>
      <c r="K6" s="46" t="s">
        <v>158</v>
      </c>
      <c r="L6" s="234"/>
      <c r="M6" s="234"/>
      <c r="N6" s="115"/>
      <c r="O6" s="114"/>
      <c r="P6" s="236"/>
      <c r="Q6" s="238"/>
      <c r="R6" s="240"/>
      <c r="S6" s="238"/>
      <c r="T6" s="238"/>
      <c r="U6" s="238"/>
      <c r="V6" s="238"/>
      <c r="W6" s="241"/>
    </row>
    <row r="7" spans="1:23" ht="26.4">
      <c r="A7" s="113"/>
      <c r="B7" s="113"/>
      <c r="C7" s="112" t="s">
        <v>157</v>
      </c>
      <c r="D7" s="111" t="s">
        <v>156</v>
      </c>
      <c r="E7" s="109">
        <f>E8+E36</f>
        <v>88</v>
      </c>
      <c r="F7" s="109">
        <f>F8+F36</f>
        <v>71</v>
      </c>
      <c r="G7" s="110"/>
      <c r="H7" s="109">
        <f>H8+H36</f>
        <v>8</v>
      </c>
      <c r="I7" s="109">
        <f>I8+I36</f>
        <v>15</v>
      </c>
      <c r="J7" s="109">
        <f>J8+J36</f>
        <v>10</v>
      </c>
      <c r="K7" s="109">
        <f>K8+K36</f>
        <v>12</v>
      </c>
      <c r="L7" s="108"/>
      <c r="M7" s="108"/>
      <c r="N7" s="108"/>
      <c r="O7" s="107"/>
      <c r="P7" s="106"/>
      <c r="Q7" s="104"/>
      <c r="R7" s="105"/>
      <c r="S7" s="104"/>
      <c r="T7" s="104"/>
      <c r="U7" s="104"/>
      <c r="V7" s="103"/>
      <c r="W7" s="102"/>
    </row>
    <row r="8" spans="1:23" s="23" customFormat="1" ht="39.6">
      <c r="A8" s="101"/>
      <c r="B8" s="101"/>
      <c r="C8" s="86" t="s">
        <v>155</v>
      </c>
      <c r="D8" s="85" t="s">
        <v>154</v>
      </c>
      <c r="E8" s="86">
        <f>SUM(E9:E35)</f>
        <v>29</v>
      </c>
      <c r="F8" s="86">
        <f>SUM(F9:F35)</f>
        <v>26</v>
      </c>
      <c r="G8" s="82"/>
      <c r="H8" s="86">
        <f>H9+H14+H16+H21+H25+H29+H31+H33</f>
        <v>3</v>
      </c>
      <c r="I8" s="86">
        <f t="shared" ref="I8:K8" si="0">I9+I14+I16+I21+I25+I29+I31+I33</f>
        <v>7</v>
      </c>
      <c r="J8" s="86">
        <f t="shared" si="0"/>
        <v>4</v>
      </c>
      <c r="K8" s="86">
        <f t="shared" si="0"/>
        <v>4</v>
      </c>
      <c r="L8" s="85"/>
      <c r="M8" s="85"/>
      <c r="N8" s="85"/>
      <c r="O8" s="100"/>
      <c r="P8" s="76"/>
      <c r="Q8" s="24"/>
      <c r="R8" s="25"/>
      <c r="S8" s="51"/>
      <c r="T8" s="51"/>
      <c r="U8" s="24" t="e">
        <f>U9+#REF!+#REF!+U13+#REF!+#REF!+#REF!+U14+U16+U18+U19+U20+U21+#REF!+U24+U25+U28</f>
        <v>#REF!</v>
      </c>
      <c r="V8" s="24" t="e">
        <f>V9+#REF!+#REF!+V13+#REF!+#REF!+#REF!+V14+V16+V18+V19+V20+V21+#REF!+V24+V25+V28</f>
        <v>#REF!</v>
      </c>
      <c r="W8" s="24" t="e">
        <f>W9+#REF!+#REF!+W13+#REF!+#REF!+#REF!+W14+W16+W18+W19+W20+W21+#REF!+W24+W25+W28</f>
        <v>#REF!</v>
      </c>
    </row>
    <row r="9" spans="1:23" s="23" customFormat="1" hidden="1">
      <c r="A9" s="37">
        <v>1</v>
      </c>
      <c r="B9" s="36"/>
      <c r="C9" s="210">
        <v>1</v>
      </c>
      <c r="D9" s="246" t="s">
        <v>153</v>
      </c>
      <c r="E9" s="210">
        <v>3</v>
      </c>
      <c r="F9" s="210">
        <v>3</v>
      </c>
      <c r="G9" s="224" t="s">
        <v>151</v>
      </c>
      <c r="H9" s="204"/>
      <c r="I9" s="204">
        <v>2</v>
      </c>
      <c r="J9" s="204"/>
      <c r="K9" s="204">
        <v>1</v>
      </c>
      <c r="L9" s="230" t="s">
        <v>152</v>
      </c>
      <c r="M9" s="230" t="s">
        <v>61</v>
      </c>
      <c r="N9" s="99"/>
      <c r="O9" s="31"/>
      <c r="P9" s="98"/>
      <c r="Q9" s="24"/>
      <c r="R9" s="25"/>
      <c r="S9" s="51"/>
      <c r="T9" s="51"/>
      <c r="U9" s="24">
        <v>3</v>
      </c>
      <c r="V9" s="24">
        <v>3</v>
      </c>
      <c r="W9" s="24">
        <f>IF(V9&gt;U9,V9-U9,0)</f>
        <v>0</v>
      </c>
    </row>
    <row r="10" spans="1:23" s="23" customFormat="1" ht="15" customHeight="1">
      <c r="A10" s="1"/>
      <c r="B10" s="96" t="s">
        <v>149</v>
      </c>
      <c r="C10" s="211"/>
      <c r="D10" s="247"/>
      <c r="E10" s="211"/>
      <c r="F10" s="211"/>
      <c r="G10" s="225"/>
      <c r="H10" s="205"/>
      <c r="I10" s="205"/>
      <c r="J10" s="205"/>
      <c r="K10" s="205"/>
      <c r="L10" s="231"/>
      <c r="M10" s="231"/>
      <c r="N10" s="97"/>
      <c r="O10" s="31" t="s">
        <v>151</v>
      </c>
      <c r="P10" s="27" t="s">
        <v>8</v>
      </c>
      <c r="Q10" s="24">
        <v>2022</v>
      </c>
      <c r="R10" s="25">
        <f t="shared" ref="R10:R28" si="1">Q10-P10</f>
        <v>16</v>
      </c>
      <c r="S10" s="81">
        <v>603160</v>
      </c>
      <c r="T10" s="81">
        <v>0</v>
      </c>
      <c r="U10" s="24"/>
      <c r="V10" s="24"/>
      <c r="W10" s="24"/>
    </row>
    <row r="11" spans="1:23" s="23" customFormat="1">
      <c r="A11" s="1"/>
      <c r="B11" s="96" t="s">
        <v>149</v>
      </c>
      <c r="C11" s="211"/>
      <c r="D11" s="247"/>
      <c r="E11" s="211"/>
      <c r="F11" s="211"/>
      <c r="G11" s="79" t="s">
        <v>150</v>
      </c>
      <c r="H11" s="205"/>
      <c r="I11" s="205"/>
      <c r="J11" s="205"/>
      <c r="K11" s="205"/>
      <c r="L11" s="231"/>
      <c r="M11" s="231"/>
      <c r="N11" s="97">
        <v>1</v>
      </c>
      <c r="O11" s="79" t="s">
        <v>150</v>
      </c>
      <c r="P11" s="27" t="s">
        <v>104</v>
      </c>
      <c r="Q11" s="24">
        <v>2022</v>
      </c>
      <c r="R11" s="25">
        <f t="shared" si="1"/>
        <v>10</v>
      </c>
      <c r="S11" s="81">
        <v>1009361</v>
      </c>
      <c r="T11" s="81">
        <v>268792</v>
      </c>
      <c r="U11" s="24"/>
      <c r="V11" s="24"/>
      <c r="W11" s="24"/>
    </row>
    <row r="12" spans="1:23" s="23" customFormat="1">
      <c r="A12" s="1"/>
      <c r="B12" s="96" t="s">
        <v>149</v>
      </c>
      <c r="C12" s="212"/>
      <c r="D12" s="248"/>
      <c r="E12" s="212"/>
      <c r="F12" s="212"/>
      <c r="G12" s="28" t="s">
        <v>148</v>
      </c>
      <c r="H12" s="206"/>
      <c r="I12" s="206"/>
      <c r="J12" s="206"/>
      <c r="K12" s="206"/>
      <c r="L12" s="232"/>
      <c r="M12" s="232"/>
      <c r="N12" s="95"/>
      <c r="O12" s="28" t="s">
        <v>148</v>
      </c>
      <c r="P12" s="27" t="s">
        <v>15</v>
      </c>
      <c r="Q12" s="24">
        <v>2022</v>
      </c>
      <c r="R12" s="25">
        <f t="shared" si="1"/>
        <v>19</v>
      </c>
      <c r="S12" s="81">
        <v>1224721</v>
      </c>
      <c r="T12" s="81">
        <v>0</v>
      </c>
      <c r="U12" s="24"/>
      <c r="V12" s="24"/>
      <c r="W12" s="24"/>
    </row>
    <row r="13" spans="1:23" s="63" customFormat="1" hidden="1">
      <c r="B13" s="36"/>
      <c r="C13" s="40">
        <v>2</v>
      </c>
      <c r="D13" s="75" t="s">
        <v>145</v>
      </c>
      <c r="E13" s="40">
        <v>2</v>
      </c>
      <c r="F13" s="40">
        <v>2</v>
      </c>
      <c r="G13" s="94" t="s">
        <v>146</v>
      </c>
      <c r="H13" s="126"/>
      <c r="I13" s="126"/>
      <c r="J13" s="126"/>
      <c r="K13" s="126"/>
      <c r="L13" s="42" t="s">
        <v>147</v>
      </c>
      <c r="M13" s="42" t="s">
        <v>9</v>
      </c>
      <c r="N13" s="35"/>
      <c r="P13" s="76"/>
      <c r="Q13" s="65"/>
      <c r="R13" s="25">
        <f t="shared" si="1"/>
        <v>0</v>
      </c>
      <c r="S13" s="68"/>
      <c r="T13" s="68"/>
      <c r="U13" s="65">
        <v>2</v>
      </c>
      <c r="V13" s="65">
        <v>2</v>
      </c>
      <c r="W13" s="65">
        <f>IF(V13&gt;U13,V13-U13,0)</f>
        <v>0</v>
      </c>
    </row>
    <row r="14" spans="1:23" s="73" customFormat="1" hidden="1">
      <c r="A14" s="69">
        <v>4</v>
      </c>
      <c r="B14" s="36"/>
      <c r="C14" s="210">
        <v>2</v>
      </c>
      <c r="D14" s="207" t="s">
        <v>143</v>
      </c>
      <c r="E14" s="210">
        <v>2</v>
      </c>
      <c r="F14" s="210">
        <v>1</v>
      </c>
      <c r="G14" s="218" t="s">
        <v>142</v>
      </c>
      <c r="H14" s="204">
        <v>1</v>
      </c>
      <c r="I14" s="204"/>
      <c r="J14" s="204">
        <v>1</v>
      </c>
      <c r="K14" s="204"/>
      <c r="L14" s="228" t="s">
        <v>144</v>
      </c>
      <c r="M14" s="228" t="s">
        <v>17</v>
      </c>
      <c r="N14" s="93"/>
      <c r="P14" s="76"/>
      <c r="Q14" s="65"/>
      <c r="R14" s="25">
        <f t="shared" si="1"/>
        <v>0</v>
      </c>
      <c r="S14" s="68"/>
      <c r="T14" s="68"/>
      <c r="U14" s="65">
        <v>1</v>
      </c>
      <c r="V14" s="65">
        <v>2</v>
      </c>
      <c r="W14" s="65">
        <v>1</v>
      </c>
    </row>
    <row r="15" spans="1:23" s="63" customFormat="1" ht="18.75" customHeight="1">
      <c r="B15" s="30" t="s">
        <v>143</v>
      </c>
      <c r="C15" s="212"/>
      <c r="D15" s="209"/>
      <c r="E15" s="212"/>
      <c r="F15" s="212"/>
      <c r="G15" s="220"/>
      <c r="H15" s="206"/>
      <c r="I15" s="206"/>
      <c r="J15" s="206"/>
      <c r="K15" s="206"/>
      <c r="L15" s="229"/>
      <c r="M15" s="229"/>
      <c r="N15" s="92"/>
      <c r="O15" s="50" t="s">
        <v>142</v>
      </c>
      <c r="P15" s="27">
        <v>2011</v>
      </c>
      <c r="Q15" s="65">
        <v>2022</v>
      </c>
      <c r="R15" s="25">
        <f t="shared" si="1"/>
        <v>11</v>
      </c>
      <c r="S15" s="91">
        <v>566280</v>
      </c>
      <c r="T15" s="91">
        <v>33.920172000000001</v>
      </c>
      <c r="U15" s="88"/>
      <c r="V15" s="88"/>
      <c r="W15" s="88"/>
    </row>
    <row r="16" spans="1:23" s="73" customFormat="1" hidden="1">
      <c r="A16" s="69">
        <v>5</v>
      </c>
      <c r="B16" s="57"/>
      <c r="C16" s="204">
        <v>3</v>
      </c>
      <c r="D16" s="215" t="s">
        <v>140</v>
      </c>
      <c r="E16" s="204">
        <v>2</v>
      </c>
      <c r="F16" s="204">
        <v>1</v>
      </c>
      <c r="G16" s="221" t="s">
        <v>139</v>
      </c>
      <c r="H16" s="204">
        <v>1</v>
      </c>
      <c r="I16" s="204"/>
      <c r="J16" s="204">
        <v>1</v>
      </c>
      <c r="K16" s="204"/>
      <c r="L16" s="215" t="s">
        <v>141</v>
      </c>
      <c r="M16" s="215" t="s">
        <v>41</v>
      </c>
      <c r="N16" s="35"/>
      <c r="P16" s="57"/>
      <c r="Q16" s="89"/>
      <c r="R16" s="25">
        <f t="shared" si="1"/>
        <v>0</v>
      </c>
      <c r="S16" s="67"/>
      <c r="T16" s="67"/>
      <c r="U16" s="64">
        <v>1</v>
      </c>
      <c r="V16" s="64">
        <v>2</v>
      </c>
      <c r="W16" s="65">
        <f>IF(V16&gt;U16,V16-U16,0)</f>
        <v>1</v>
      </c>
    </row>
    <row r="17" spans="1:23" s="63" customFormat="1" ht="27.75" customHeight="1">
      <c r="B17" s="56" t="s">
        <v>140</v>
      </c>
      <c r="C17" s="206"/>
      <c r="D17" s="217"/>
      <c r="E17" s="206"/>
      <c r="F17" s="206"/>
      <c r="G17" s="222"/>
      <c r="H17" s="206"/>
      <c r="I17" s="206"/>
      <c r="J17" s="206"/>
      <c r="K17" s="206"/>
      <c r="L17" s="217"/>
      <c r="M17" s="217"/>
      <c r="N17" s="32"/>
      <c r="O17" s="62" t="s">
        <v>139</v>
      </c>
      <c r="P17" s="90">
        <v>2004</v>
      </c>
      <c r="Q17" s="89">
        <v>2022</v>
      </c>
      <c r="R17" s="25">
        <f t="shared" si="1"/>
        <v>18</v>
      </c>
      <c r="S17" s="67">
        <v>712881</v>
      </c>
      <c r="T17" s="67">
        <v>0</v>
      </c>
      <c r="U17" s="64"/>
      <c r="V17" s="64"/>
      <c r="W17" s="64"/>
    </row>
    <row r="18" spans="1:23" s="63" customFormat="1" ht="26.4" hidden="1">
      <c r="A18" s="69">
        <v>6</v>
      </c>
      <c r="B18" s="57"/>
      <c r="C18" s="126">
        <v>4</v>
      </c>
      <c r="D18" s="42" t="s">
        <v>136</v>
      </c>
      <c r="E18" s="126">
        <v>2</v>
      </c>
      <c r="F18" s="126">
        <v>2</v>
      </c>
      <c r="G18" s="31" t="s">
        <v>137</v>
      </c>
      <c r="H18" s="126"/>
      <c r="I18" s="126"/>
      <c r="J18" s="126"/>
      <c r="K18" s="126"/>
      <c r="L18" s="42" t="s">
        <v>138</v>
      </c>
      <c r="M18" s="42" t="s">
        <v>9</v>
      </c>
      <c r="N18" s="35"/>
      <c r="P18" s="27"/>
      <c r="Q18" s="88"/>
      <c r="R18" s="25">
        <f t="shared" si="1"/>
        <v>0</v>
      </c>
      <c r="S18" s="77"/>
      <c r="T18" s="77"/>
      <c r="U18" s="65">
        <v>2</v>
      </c>
      <c r="V18" s="65">
        <v>2</v>
      </c>
      <c r="W18" s="65">
        <f>IF(V18&gt;U18,V18-U18,0)</f>
        <v>0</v>
      </c>
    </row>
    <row r="19" spans="1:23" ht="39.6" hidden="1">
      <c r="A19" s="37">
        <v>7</v>
      </c>
      <c r="B19" s="36"/>
      <c r="C19" s="40">
        <v>6</v>
      </c>
      <c r="D19" s="75" t="s">
        <v>133</v>
      </c>
      <c r="E19" s="40">
        <v>2</v>
      </c>
      <c r="F19" s="40">
        <v>3</v>
      </c>
      <c r="G19" s="39" t="s">
        <v>134</v>
      </c>
      <c r="H19" s="126"/>
      <c r="I19" s="126"/>
      <c r="J19" s="126"/>
      <c r="K19" s="126"/>
      <c r="L19" s="42" t="s">
        <v>135</v>
      </c>
      <c r="M19" s="42" t="s">
        <v>9</v>
      </c>
      <c r="N19" s="35"/>
      <c r="O19" s="1"/>
      <c r="P19" s="34"/>
      <c r="Q19" s="24"/>
      <c r="R19" s="25">
        <f t="shared" si="1"/>
        <v>0</v>
      </c>
      <c r="S19" s="26"/>
      <c r="T19" s="26"/>
      <c r="U19" s="24">
        <v>3</v>
      </c>
      <c r="V19" s="24">
        <v>2</v>
      </c>
      <c r="W19" s="24">
        <f>IF(V19&gt;U19,V19-U19,0)</f>
        <v>0</v>
      </c>
    </row>
    <row r="20" spans="1:23" ht="52.8" hidden="1">
      <c r="A20" s="37">
        <v>8</v>
      </c>
      <c r="B20" s="36"/>
      <c r="C20" s="126">
        <v>7</v>
      </c>
      <c r="D20" s="42" t="s">
        <v>130</v>
      </c>
      <c r="E20" s="126">
        <v>2</v>
      </c>
      <c r="F20" s="126">
        <v>3</v>
      </c>
      <c r="G20" s="31" t="s">
        <v>131</v>
      </c>
      <c r="H20" s="126"/>
      <c r="I20" s="126"/>
      <c r="J20" s="126"/>
      <c r="K20" s="126"/>
      <c r="L20" s="42" t="s">
        <v>132</v>
      </c>
      <c r="M20" s="42" t="s">
        <v>9</v>
      </c>
      <c r="N20" s="35"/>
      <c r="O20" s="1"/>
      <c r="P20" s="34"/>
      <c r="Q20" s="24"/>
      <c r="R20" s="25">
        <f t="shared" si="1"/>
        <v>0</v>
      </c>
      <c r="S20" s="26"/>
      <c r="T20" s="26"/>
      <c r="U20" s="24">
        <v>3</v>
      </c>
      <c r="V20" s="24">
        <v>2</v>
      </c>
      <c r="W20" s="24">
        <f>IF(V20&gt;U20,V20-U20,0)</f>
        <v>0</v>
      </c>
    </row>
    <row r="21" spans="1:23" s="23" customFormat="1" hidden="1">
      <c r="A21" s="37">
        <v>9</v>
      </c>
      <c r="B21" s="36"/>
      <c r="C21" s="210">
        <v>4</v>
      </c>
      <c r="D21" s="207" t="s">
        <v>128</v>
      </c>
      <c r="E21" s="210">
        <v>2</v>
      </c>
      <c r="F21" s="210">
        <v>1</v>
      </c>
      <c r="G21" s="215" t="s">
        <v>127</v>
      </c>
      <c r="H21" s="210"/>
      <c r="I21" s="210">
        <v>1</v>
      </c>
      <c r="J21" s="210">
        <v>1</v>
      </c>
      <c r="K21" s="210"/>
      <c r="L21" s="207" t="s">
        <v>175</v>
      </c>
      <c r="M21" s="207" t="s">
        <v>17</v>
      </c>
      <c r="N21" s="45"/>
      <c r="P21" s="34"/>
      <c r="Q21" s="24"/>
      <c r="R21" s="25">
        <f t="shared" si="1"/>
        <v>0</v>
      </c>
      <c r="S21" s="26"/>
      <c r="T21" s="26"/>
      <c r="U21" s="24">
        <v>2</v>
      </c>
      <c r="V21" s="24">
        <v>2</v>
      </c>
      <c r="W21" s="24">
        <f>IF(V21&gt;U21,V21-U21,0)</f>
        <v>0</v>
      </c>
    </row>
    <row r="22" spans="1:23" s="23" customFormat="1">
      <c r="A22" s="1"/>
      <c r="B22" s="30" t="s">
        <v>128</v>
      </c>
      <c r="C22" s="211"/>
      <c r="D22" s="208"/>
      <c r="E22" s="211"/>
      <c r="F22" s="211"/>
      <c r="G22" s="216"/>
      <c r="H22" s="211"/>
      <c r="I22" s="211"/>
      <c r="J22" s="211"/>
      <c r="K22" s="211"/>
      <c r="L22" s="208"/>
      <c r="M22" s="208"/>
      <c r="N22" s="44"/>
      <c r="O22" s="31" t="s">
        <v>129</v>
      </c>
      <c r="P22" s="27" t="s">
        <v>95</v>
      </c>
      <c r="Q22" s="24">
        <v>2022</v>
      </c>
      <c r="R22" s="25">
        <f t="shared" si="1"/>
        <v>21</v>
      </c>
      <c r="S22" s="26">
        <v>939000</v>
      </c>
      <c r="T22" s="26">
        <v>0</v>
      </c>
      <c r="U22" s="24"/>
      <c r="V22" s="25"/>
      <c r="W22" s="25"/>
    </row>
    <row r="23" spans="1:23" s="23" customFormat="1">
      <c r="A23" s="1"/>
      <c r="B23" s="30" t="s">
        <v>128</v>
      </c>
      <c r="C23" s="212"/>
      <c r="D23" s="209"/>
      <c r="E23" s="212"/>
      <c r="F23" s="212"/>
      <c r="G23" s="217"/>
      <c r="H23" s="212"/>
      <c r="I23" s="212"/>
      <c r="J23" s="212"/>
      <c r="K23" s="212"/>
      <c r="L23" s="209"/>
      <c r="M23" s="209"/>
      <c r="N23" s="43"/>
      <c r="O23" s="28" t="s">
        <v>127</v>
      </c>
      <c r="P23" s="27" t="s">
        <v>6</v>
      </c>
      <c r="Q23" s="24">
        <v>2022</v>
      </c>
      <c r="R23" s="25">
        <f t="shared" si="1"/>
        <v>9</v>
      </c>
      <c r="S23" s="26">
        <v>723000</v>
      </c>
      <c r="T23" s="26">
        <v>96375900</v>
      </c>
      <c r="U23" s="24"/>
      <c r="V23" s="25"/>
      <c r="W23" s="25"/>
    </row>
    <row r="24" spans="1:23" hidden="1">
      <c r="A24" s="37">
        <v>10</v>
      </c>
      <c r="B24" s="36"/>
      <c r="C24" s="40">
        <v>9</v>
      </c>
      <c r="D24" s="75" t="s">
        <v>125</v>
      </c>
      <c r="E24" s="40">
        <v>2</v>
      </c>
      <c r="F24" s="40">
        <v>2</v>
      </c>
      <c r="G24" s="39" t="s">
        <v>126</v>
      </c>
      <c r="H24" s="40"/>
      <c r="I24" s="40">
        <v>1</v>
      </c>
      <c r="J24" s="40"/>
      <c r="K24" s="40">
        <v>1</v>
      </c>
      <c r="L24" s="75" t="s">
        <v>45</v>
      </c>
      <c r="M24" s="75" t="s">
        <v>9</v>
      </c>
      <c r="N24" s="45"/>
      <c r="O24" s="1"/>
      <c r="P24" s="34"/>
      <c r="Q24" s="24"/>
      <c r="R24" s="25">
        <f t="shared" si="1"/>
        <v>0</v>
      </c>
      <c r="S24" s="26"/>
      <c r="T24" s="26"/>
      <c r="U24" s="24">
        <v>2</v>
      </c>
      <c r="V24" s="24">
        <v>2</v>
      </c>
      <c r="W24" s="24">
        <f>IF(V24&gt;U24,V24-U24,0)</f>
        <v>0</v>
      </c>
    </row>
    <row r="25" spans="1:23" hidden="1">
      <c r="A25" s="1"/>
      <c r="B25" s="36"/>
      <c r="C25" s="210">
        <v>5</v>
      </c>
      <c r="D25" s="207" t="s">
        <v>122</v>
      </c>
      <c r="E25" s="210">
        <v>2</v>
      </c>
      <c r="F25" s="210">
        <v>2</v>
      </c>
      <c r="G25" s="213" t="s">
        <v>123</v>
      </c>
      <c r="H25" s="210"/>
      <c r="I25" s="210">
        <v>1</v>
      </c>
      <c r="J25" s="210"/>
      <c r="K25" s="210">
        <v>1</v>
      </c>
      <c r="L25" s="207" t="s">
        <v>124</v>
      </c>
      <c r="M25" s="207" t="s">
        <v>48</v>
      </c>
      <c r="N25" s="45"/>
      <c r="O25" s="1"/>
      <c r="P25" s="34"/>
      <c r="Q25" s="24"/>
      <c r="R25" s="25">
        <f t="shared" si="1"/>
        <v>0</v>
      </c>
      <c r="S25" s="26"/>
      <c r="T25" s="26"/>
      <c r="U25" s="24">
        <v>2</v>
      </c>
      <c r="V25" s="24">
        <v>2</v>
      </c>
      <c r="W25" s="24">
        <f>IF(V25&gt;U25,V25-U25,0)</f>
        <v>0</v>
      </c>
    </row>
    <row r="26" spans="1:23">
      <c r="A26" s="6">
        <v>11</v>
      </c>
      <c r="B26" s="30" t="s">
        <v>122</v>
      </c>
      <c r="C26" s="211"/>
      <c r="D26" s="208"/>
      <c r="E26" s="211"/>
      <c r="F26" s="211"/>
      <c r="G26" s="214"/>
      <c r="H26" s="211"/>
      <c r="I26" s="211"/>
      <c r="J26" s="211"/>
      <c r="K26" s="211"/>
      <c r="L26" s="208"/>
      <c r="M26" s="208"/>
      <c r="N26" s="44"/>
      <c r="O26" s="39" t="s">
        <v>123</v>
      </c>
      <c r="P26" s="34">
        <v>1996</v>
      </c>
      <c r="Q26" s="24">
        <v>2022</v>
      </c>
      <c r="R26" s="25">
        <f t="shared" si="1"/>
        <v>26</v>
      </c>
      <c r="S26" s="26">
        <v>674945</v>
      </c>
      <c r="T26" s="26">
        <v>0</v>
      </c>
      <c r="U26" s="24"/>
      <c r="V26" s="25"/>
      <c r="W26" s="25"/>
    </row>
    <row r="27" spans="1:23">
      <c r="A27" s="1"/>
      <c r="B27" s="30" t="s">
        <v>122</v>
      </c>
      <c r="C27" s="212"/>
      <c r="D27" s="209"/>
      <c r="E27" s="212"/>
      <c r="F27" s="212"/>
      <c r="G27" s="87" t="s">
        <v>121</v>
      </c>
      <c r="H27" s="212"/>
      <c r="I27" s="212"/>
      <c r="J27" s="212"/>
      <c r="K27" s="212"/>
      <c r="L27" s="209"/>
      <c r="M27" s="209"/>
      <c r="N27" s="43"/>
      <c r="O27" s="87" t="s">
        <v>121</v>
      </c>
      <c r="P27" s="34">
        <v>2001</v>
      </c>
      <c r="Q27" s="24">
        <v>2022</v>
      </c>
      <c r="R27" s="25">
        <f t="shared" si="1"/>
        <v>21</v>
      </c>
      <c r="S27" s="26">
        <v>840615</v>
      </c>
      <c r="T27" s="26">
        <v>0</v>
      </c>
      <c r="U27" s="24"/>
      <c r="V27" s="25"/>
      <c r="W27" s="25"/>
    </row>
    <row r="28" spans="1:23" s="23" customFormat="1" ht="26.4" hidden="1">
      <c r="A28" s="37">
        <v>11</v>
      </c>
      <c r="B28" s="36"/>
      <c r="C28" s="40">
        <v>11</v>
      </c>
      <c r="D28" s="75" t="s">
        <v>118</v>
      </c>
      <c r="E28" s="40">
        <v>2</v>
      </c>
      <c r="F28" s="40">
        <v>2</v>
      </c>
      <c r="G28" s="39" t="s">
        <v>119</v>
      </c>
      <c r="H28" s="40"/>
      <c r="I28" s="40">
        <v>1</v>
      </c>
      <c r="J28" s="40"/>
      <c r="K28" s="40">
        <v>1</v>
      </c>
      <c r="L28" s="75" t="s">
        <v>120</v>
      </c>
      <c r="M28" s="75" t="s">
        <v>9</v>
      </c>
      <c r="N28" s="45"/>
      <c r="P28" s="61"/>
      <c r="Q28" s="24"/>
      <c r="R28" s="25">
        <f t="shared" si="1"/>
        <v>0</v>
      </c>
      <c r="S28" s="60"/>
      <c r="T28" s="26"/>
      <c r="U28" s="24">
        <v>2</v>
      </c>
      <c r="V28" s="24">
        <v>2</v>
      </c>
      <c r="W28" s="24">
        <f>IF(V28&gt;U28,V28-U28,0)</f>
        <v>0</v>
      </c>
    </row>
    <row r="29" spans="1:23" s="33" customFormat="1" hidden="1">
      <c r="A29" s="37">
        <v>33</v>
      </c>
      <c r="B29" s="36"/>
      <c r="C29" s="210">
        <v>6</v>
      </c>
      <c r="D29" s="207" t="s">
        <v>116</v>
      </c>
      <c r="E29" s="210">
        <v>2</v>
      </c>
      <c r="F29" s="210">
        <v>1</v>
      </c>
      <c r="G29" s="218" t="s">
        <v>115</v>
      </c>
      <c r="H29" s="210">
        <v>1</v>
      </c>
      <c r="I29" s="210"/>
      <c r="J29" s="210">
        <v>1</v>
      </c>
      <c r="K29" s="210"/>
      <c r="L29" s="207" t="s">
        <v>117</v>
      </c>
      <c r="M29" s="207" t="s">
        <v>17</v>
      </c>
      <c r="N29" s="45"/>
      <c r="P29" s="34"/>
      <c r="Q29" s="24"/>
      <c r="R29" s="25">
        <f t="shared" ref="R29:R59" si="2">Q29-P29</f>
        <v>0</v>
      </c>
      <c r="S29" s="26"/>
      <c r="T29" s="26"/>
      <c r="U29" s="24">
        <v>1</v>
      </c>
      <c r="V29" s="24">
        <v>2</v>
      </c>
      <c r="W29" s="24">
        <f>IF(V29&gt;U29,V29-U29,0)</f>
        <v>1</v>
      </c>
    </row>
    <row r="30" spans="1:23" s="23" customFormat="1">
      <c r="A30" s="1"/>
      <c r="B30" s="30" t="s">
        <v>116</v>
      </c>
      <c r="C30" s="212"/>
      <c r="D30" s="209"/>
      <c r="E30" s="212"/>
      <c r="F30" s="212"/>
      <c r="G30" s="220"/>
      <c r="H30" s="212"/>
      <c r="I30" s="212"/>
      <c r="J30" s="212"/>
      <c r="K30" s="212"/>
      <c r="L30" s="209"/>
      <c r="M30" s="209"/>
      <c r="N30" s="44"/>
      <c r="O30" s="50" t="s">
        <v>115</v>
      </c>
      <c r="P30" s="34">
        <v>2011</v>
      </c>
      <c r="Q30" s="24">
        <v>2022</v>
      </c>
      <c r="R30" s="25">
        <f t="shared" si="2"/>
        <v>11</v>
      </c>
      <c r="S30" s="26">
        <v>566280</v>
      </c>
      <c r="T30" s="26">
        <v>208455</v>
      </c>
      <c r="U30" s="24"/>
      <c r="V30" s="41"/>
      <c r="W30" s="41"/>
    </row>
    <row r="31" spans="1:23" s="33" customFormat="1" ht="18.75" hidden="1" customHeight="1">
      <c r="A31" s="37">
        <v>34</v>
      </c>
      <c r="B31" s="36"/>
      <c r="C31" s="210">
        <v>7</v>
      </c>
      <c r="D31" s="207" t="s">
        <v>113</v>
      </c>
      <c r="E31" s="210">
        <v>2</v>
      </c>
      <c r="F31" s="210">
        <v>1</v>
      </c>
      <c r="G31" s="218" t="s">
        <v>112</v>
      </c>
      <c r="H31" s="210"/>
      <c r="I31" s="210">
        <v>1</v>
      </c>
      <c r="J31" s="210"/>
      <c r="K31" s="210">
        <v>1</v>
      </c>
      <c r="L31" s="207" t="s">
        <v>114</v>
      </c>
      <c r="M31" s="207" t="s">
        <v>48</v>
      </c>
      <c r="N31" s="45"/>
      <c r="P31" s="34"/>
      <c r="Q31" s="24"/>
      <c r="R31" s="25">
        <f t="shared" si="2"/>
        <v>0</v>
      </c>
      <c r="S31" s="26"/>
      <c r="T31" s="26"/>
      <c r="U31" s="24">
        <v>1</v>
      </c>
      <c r="V31" s="24">
        <v>2</v>
      </c>
      <c r="W31" s="24">
        <f>IF(V31&gt;U31,V31-U31,0)</f>
        <v>1</v>
      </c>
    </row>
    <row r="32" spans="1:23" s="23" customFormat="1" ht="16.5" customHeight="1">
      <c r="A32" s="1"/>
      <c r="B32" s="30" t="s">
        <v>113</v>
      </c>
      <c r="C32" s="212"/>
      <c r="D32" s="209"/>
      <c r="E32" s="212"/>
      <c r="F32" s="212"/>
      <c r="G32" s="220"/>
      <c r="H32" s="212"/>
      <c r="I32" s="212"/>
      <c r="J32" s="212"/>
      <c r="K32" s="212"/>
      <c r="L32" s="209"/>
      <c r="M32" s="209"/>
      <c r="N32" s="44"/>
      <c r="O32" s="50" t="s">
        <v>112</v>
      </c>
      <c r="P32" s="34">
        <v>2011</v>
      </c>
      <c r="Q32" s="24">
        <v>2022</v>
      </c>
      <c r="R32" s="25">
        <f t="shared" si="2"/>
        <v>11</v>
      </c>
      <c r="S32" s="26">
        <v>566280</v>
      </c>
      <c r="T32" s="26">
        <v>208455.372</v>
      </c>
      <c r="U32" s="24"/>
      <c r="V32" s="41"/>
      <c r="W32" s="41"/>
    </row>
    <row r="33" spans="1:23" ht="9" hidden="1" customHeight="1">
      <c r="A33" s="37">
        <v>36</v>
      </c>
      <c r="B33" s="36"/>
      <c r="C33" s="210">
        <v>8</v>
      </c>
      <c r="D33" s="207" t="s">
        <v>109</v>
      </c>
      <c r="E33" s="210">
        <v>2</v>
      </c>
      <c r="F33" s="210">
        <v>2</v>
      </c>
      <c r="G33" s="213" t="s">
        <v>110</v>
      </c>
      <c r="H33" s="210"/>
      <c r="I33" s="210">
        <v>2</v>
      </c>
      <c r="J33" s="210"/>
      <c r="K33" s="210">
        <v>1</v>
      </c>
      <c r="L33" s="207" t="s">
        <v>111</v>
      </c>
      <c r="M33" s="207" t="s">
        <v>48</v>
      </c>
      <c r="N33" s="45"/>
      <c r="O33" s="1"/>
      <c r="P33" s="34"/>
      <c r="Q33" s="24"/>
      <c r="R33" s="25">
        <f t="shared" si="2"/>
        <v>0</v>
      </c>
      <c r="S33" s="26"/>
      <c r="T33" s="26"/>
      <c r="U33" s="24">
        <v>2</v>
      </c>
      <c r="V33" s="24">
        <v>2</v>
      </c>
      <c r="W33" s="24">
        <f>IF(V33&gt;U33,V33-U33,0)</f>
        <v>0</v>
      </c>
    </row>
    <row r="34" spans="1:23" ht="15.75" customHeight="1">
      <c r="A34" s="1"/>
      <c r="B34" s="30" t="s">
        <v>109</v>
      </c>
      <c r="C34" s="211"/>
      <c r="D34" s="208"/>
      <c r="E34" s="211"/>
      <c r="F34" s="211"/>
      <c r="G34" s="214"/>
      <c r="H34" s="211"/>
      <c r="I34" s="211"/>
      <c r="J34" s="211"/>
      <c r="K34" s="211"/>
      <c r="L34" s="208"/>
      <c r="M34" s="208"/>
      <c r="N34" s="44"/>
      <c r="O34" s="39" t="s">
        <v>110</v>
      </c>
      <c r="P34" s="34">
        <v>2001</v>
      </c>
      <c r="Q34" s="24">
        <v>2022</v>
      </c>
      <c r="R34" s="25">
        <f t="shared" si="2"/>
        <v>21</v>
      </c>
      <c r="S34" s="26">
        <v>570798</v>
      </c>
      <c r="T34" s="26">
        <v>0</v>
      </c>
      <c r="U34" s="24"/>
      <c r="V34" s="25"/>
      <c r="W34" s="25"/>
    </row>
    <row r="35" spans="1:23">
      <c r="A35" s="1"/>
      <c r="B35" s="30" t="s">
        <v>109</v>
      </c>
      <c r="C35" s="212"/>
      <c r="D35" s="209"/>
      <c r="E35" s="212"/>
      <c r="F35" s="212"/>
      <c r="G35" s="38" t="s">
        <v>108</v>
      </c>
      <c r="H35" s="212"/>
      <c r="I35" s="212"/>
      <c r="J35" s="212"/>
      <c r="K35" s="212"/>
      <c r="L35" s="209"/>
      <c r="M35" s="209"/>
      <c r="N35" s="43">
        <v>1</v>
      </c>
      <c r="O35" s="38" t="s">
        <v>108</v>
      </c>
      <c r="P35" s="34" t="s">
        <v>107</v>
      </c>
      <c r="Q35" s="24">
        <v>2022</v>
      </c>
      <c r="R35" s="25">
        <f t="shared" si="2"/>
        <v>20</v>
      </c>
      <c r="S35" s="26">
        <v>570000</v>
      </c>
      <c r="T35" s="26">
        <v>0</v>
      </c>
      <c r="U35" s="24"/>
      <c r="V35" s="25"/>
      <c r="W35" s="25"/>
    </row>
    <row r="36" spans="1:23" ht="26.4">
      <c r="A36" s="1"/>
      <c r="B36" s="86"/>
      <c r="C36" s="86" t="s">
        <v>106</v>
      </c>
      <c r="D36" s="85" t="s">
        <v>105</v>
      </c>
      <c r="E36" s="84">
        <f>SUM(E37:E89)</f>
        <v>59</v>
      </c>
      <c r="F36" s="84">
        <f>SUM(F37:F89)</f>
        <v>45</v>
      </c>
      <c r="G36" s="82"/>
      <c r="H36" s="84">
        <f>H37+H43+H46+H49+H51+H54+H56+H60+H63+H66+H69+H74+H76+H80+H86</f>
        <v>5</v>
      </c>
      <c r="I36" s="84">
        <f>I37+I43+I46+I49+I51+I54+I56+I60+I63+I66+I69+I74+I76+I80+I86</f>
        <v>8</v>
      </c>
      <c r="J36" s="84">
        <f>J37+J43+J46+J49+J51+J54+J56+J60+J63+J66+J69+J74+J76+J80+J86</f>
        <v>6</v>
      </c>
      <c r="K36" s="84">
        <f>K37+K43+K46+K49+K51+K54+K56+K60+K63+K66+K69+K74+K76+K80+K86</f>
        <v>8</v>
      </c>
      <c r="L36" s="83"/>
      <c r="M36" s="83"/>
      <c r="N36" s="83"/>
      <c r="O36" s="82"/>
      <c r="P36" s="76"/>
      <c r="Q36" s="24"/>
      <c r="R36" s="25">
        <f t="shared" si="2"/>
        <v>0</v>
      </c>
      <c r="S36" s="51"/>
      <c r="T36" s="51"/>
      <c r="U36" s="25" t="e">
        <f>#REF!+U37+U43+#REF!+U46+U49+#REF!+#REF!+U51+U54+U56+#REF!+U59+U60+U63+U66+#REF!+#REF!+#REF!+U69+#REF!+#REF!+#REF!+U71+U72+U73+U74+U76+U79+U80+U83+U84+U85+U86+U89</f>
        <v>#REF!</v>
      </c>
      <c r="V36" s="25" t="e">
        <f>#REF!+V37+V43+#REF!+V46+V49+#REF!+#REF!+V51+V54+V56+#REF!+V59+V60+V63+V66+#REF!+#REF!+#REF!+V69+#REF!+#REF!+#REF!+V71+V72+V73+V74+V76+V79+V80+V83+V84+V85+V86+V89</f>
        <v>#REF!</v>
      </c>
      <c r="W36" s="25" t="e">
        <f>#REF!+W37+W43+#REF!+W46+W49+#REF!+#REF!+W51+W54+W56+#REF!+W59+W60+W63+W66+#REF!+#REF!+#REF!+W69+#REF!+#REF!+#REF!+W71+W72+W73+W74+W76+W79+W80+W83+W84+W85+W86+W89</f>
        <v>#REF!</v>
      </c>
    </row>
    <row r="37" spans="1:23" hidden="1">
      <c r="A37" s="37">
        <v>12</v>
      </c>
      <c r="B37" s="36"/>
      <c r="C37" s="204">
        <v>1</v>
      </c>
      <c r="D37" s="215" t="s">
        <v>99</v>
      </c>
      <c r="E37" s="204">
        <v>5</v>
      </c>
      <c r="F37" s="204">
        <v>5</v>
      </c>
      <c r="G37" s="226" t="s">
        <v>103</v>
      </c>
      <c r="H37" s="204"/>
      <c r="I37" s="204"/>
      <c r="J37" s="204">
        <v>1</v>
      </c>
      <c r="K37" s="204"/>
      <c r="L37" s="215" t="s">
        <v>180</v>
      </c>
      <c r="M37" s="215" t="s">
        <v>17</v>
      </c>
      <c r="N37" s="42"/>
      <c r="O37" s="80"/>
      <c r="P37" s="34"/>
      <c r="Q37" s="24"/>
      <c r="R37" s="25">
        <f t="shared" si="2"/>
        <v>0</v>
      </c>
      <c r="S37" s="26"/>
      <c r="T37" s="51"/>
      <c r="U37" s="46">
        <v>5</v>
      </c>
      <c r="V37" s="46">
        <v>5</v>
      </c>
      <c r="W37" s="24">
        <f>IF(V37&gt;U37,V37-U37,0)</f>
        <v>0</v>
      </c>
    </row>
    <row r="38" spans="1:23" ht="17.25" customHeight="1">
      <c r="A38" s="1"/>
      <c r="B38" s="30" t="s">
        <v>99</v>
      </c>
      <c r="C38" s="205"/>
      <c r="D38" s="216"/>
      <c r="E38" s="205"/>
      <c r="F38" s="205"/>
      <c r="G38" s="227"/>
      <c r="H38" s="205"/>
      <c r="I38" s="205"/>
      <c r="J38" s="205"/>
      <c r="K38" s="205"/>
      <c r="L38" s="216"/>
      <c r="M38" s="216"/>
      <c r="N38" s="32"/>
      <c r="O38" s="79" t="s">
        <v>103</v>
      </c>
      <c r="P38" s="57">
        <v>2012</v>
      </c>
      <c r="Q38" s="24">
        <v>2022</v>
      </c>
      <c r="R38" s="25">
        <f t="shared" si="2"/>
        <v>10</v>
      </c>
      <c r="S38" s="26">
        <v>1253600</v>
      </c>
      <c r="T38" s="26">
        <f>S38-876190</f>
        <v>377410</v>
      </c>
      <c r="U38" s="57"/>
      <c r="V38" s="57"/>
      <c r="W38" s="57"/>
    </row>
    <row r="39" spans="1:23" ht="26.4">
      <c r="A39" s="1"/>
      <c r="B39" s="30" t="s">
        <v>99</v>
      </c>
      <c r="C39" s="205"/>
      <c r="D39" s="216"/>
      <c r="E39" s="205"/>
      <c r="F39" s="205"/>
      <c r="G39" s="79" t="s">
        <v>102</v>
      </c>
      <c r="H39" s="205"/>
      <c r="I39" s="205"/>
      <c r="J39" s="205"/>
      <c r="K39" s="205"/>
      <c r="L39" s="216"/>
      <c r="M39" s="216"/>
      <c r="N39" s="32"/>
      <c r="O39" s="79" t="s">
        <v>102</v>
      </c>
      <c r="P39" s="57">
        <v>2016</v>
      </c>
      <c r="Q39" s="24">
        <v>2022</v>
      </c>
      <c r="R39" s="25">
        <f t="shared" si="2"/>
        <v>6</v>
      </c>
      <c r="S39" s="26">
        <v>1141000</v>
      </c>
      <c r="T39" s="26">
        <f>1141000-304419</f>
        <v>836581</v>
      </c>
      <c r="U39" s="57"/>
      <c r="V39" s="57"/>
      <c r="W39" s="57"/>
    </row>
    <row r="40" spans="1:23" ht="17.25" customHeight="1">
      <c r="A40" s="1"/>
      <c r="B40" s="30" t="s">
        <v>99</v>
      </c>
      <c r="C40" s="205"/>
      <c r="D40" s="216"/>
      <c r="E40" s="205"/>
      <c r="F40" s="205"/>
      <c r="G40" s="79" t="s">
        <v>101</v>
      </c>
      <c r="H40" s="205"/>
      <c r="I40" s="205"/>
      <c r="J40" s="205"/>
      <c r="K40" s="205"/>
      <c r="L40" s="216"/>
      <c r="M40" s="216"/>
      <c r="N40" s="32">
        <v>1</v>
      </c>
      <c r="O40" s="79" t="s">
        <v>101</v>
      </c>
      <c r="P40" s="57">
        <v>2008</v>
      </c>
      <c r="Q40" s="24">
        <v>2022</v>
      </c>
      <c r="R40" s="25">
        <f t="shared" si="2"/>
        <v>14</v>
      </c>
      <c r="S40" s="26">
        <v>1009927.009</v>
      </c>
      <c r="T40" s="26">
        <v>0</v>
      </c>
      <c r="U40" s="57"/>
      <c r="V40" s="57"/>
      <c r="W40" s="57"/>
    </row>
    <row r="41" spans="1:23" ht="17.25" customHeight="1">
      <c r="A41" s="1"/>
      <c r="B41" s="30" t="s">
        <v>99</v>
      </c>
      <c r="C41" s="205"/>
      <c r="D41" s="216"/>
      <c r="E41" s="205"/>
      <c r="F41" s="205"/>
      <c r="G41" s="79" t="s">
        <v>100</v>
      </c>
      <c r="H41" s="205"/>
      <c r="I41" s="205"/>
      <c r="J41" s="205"/>
      <c r="K41" s="205"/>
      <c r="L41" s="216"/>
      <c r="M41" s="216"/>
      <c r="N41" s="32"/>
      <c r="O41" s="79" t="s">
        <v>100</v>
      </c>
      <c r="P41" s="57">
        <v>2010</v>
      </c>
      <c r="Q41" s="24">
        <v>2022</v>
      </c>
      <c r="R41" s="25">
        <f t="shared" si="2"/>
        <v>12</v>
      </c>
      <c r="S41" s="26">
        <v>918525</v>
      </c>
      <c r="T41" s="26">
        <v>0</v>
      </c>
      <c r="U41" s="57"/>
      <c r="V41" s="57"/>
      <c r="W41" s="57"/>
    </row>
    <row r="42" spans="1:23" ht="31.5" customHeight="1">
      <c r="A42" s="1"/>
      <c r="B42" s="30" t="s">
        <v>99</v>
      </c>
      <c r="C42" s="206"/>
      <c r="D42" s="217"/>
      <c r="E42" s="206"/>
      <c r="F42" s="206"/>
      <c r="G42" s="28" t="s">
        <v>98</v>
      </c>
      <c r="H42" s="206"/>
      <c r="I42" s="206"/>
      <c r="J42" s="206"/>
      <c r="K42" s="206"/>
      <c r="L42" s="217"/>
      <c r="M42" s="217"/>
      <c r="N42" s="29"/>
      <c r="O42" s="28" t="s">
        <v>98</v>
      </c>
      <c r="P42" s="57">
        <v>2005</v>
      </c>
      <c r="Q42" s="24">
        <v>2022</v>
      </c>
      <c r="R42" s="25">
        <f t="shared" si="2"/>
        <v>17</v>
      </c>
      <c r="S42" s="26">
        <v>787666.2</v>
      </c>
      <c r="T42" s="26">
        <v>0</v>
      </c>
      <c r="U42" s="57"/>
      <c r="V42" s="57"/>
      <c r="W42" s="57"/>
    </row>
    <row r="43" spans="1:23" s="63" customFormat="1" hidden="1">
      <c r="A43" s="69">
        <v>13</v>
      </c>
      <c r="B43" s="36"/>
      <c r="C43" s="210">
        <v>2</v>
      </c>
      <c r="D43" s="207" t="s">
        <v>94</v>
      </c>
      <c r="E43" s="210">
        <v>2</v>
      </c>
      <c r="F43" s="210">
        <v>2</v>
      </c>
      <c r="G43" s="224" t="s">
        <v>96</v>
      </c>
      <c r="H43" s="210"/>
      <c r="I43" s="210">
        <v>1</v>
      </c>
      <c r="J43" s="210"/>
      <c r="K43" s="210">
        <v>1</v>
      </c>
      <c r="L43" s="207" t="s">
        <v>97</v>
      </c>
      <c r="M43" s="207" t="s">
        <v>48</v>
      </c>
      <c r="N43" s="45"/>
      <c r="P43" s="61"/>
      <c r="Q43" s="65"/>
      <c r="R43" s="25">
        <f t="shared" si="2"/>
        <v>0</v>
      </c>
      <c r="S43" s="71"/>
      <c r="T43" s="71"/>
      <c r="U43" s="65">
        <v>2</v>
      </c>
      <c r="V43" s="65">
        <v>2</v>
      </c>
      <c r="W43" s="65">
        <f>IF(V43&gt;U43,V43-U43,0)</f>
        <v>0</v>
      </c>
    </row>
    <row r="44" spans="1:23" s="63" customFormat="1">
      <c r="B44" s="30" t="s">
        <v>94</v>
      </c>
      <c r="C44" s="211"/>
      <c r="D44" s="208"/>
      <c r="E44" s="211"/>
      <c r="F44" s="211"/>
      <c r="G44" s="225"/>
      <c r="H44" s="211"/>
      <c r="I44" s="211"/>
      <c r="J44" s="211"/>
      <c r="K44" s="211">
        <v>1</v>
      </c>
      <c r="L44" s="208"/>
      <c r="M44" s="208"/>
      <c r="N44" s="44"/>
      <c r="O44" s="31" t="s">
        <v>96</v>
      </c>
      <c r="P44" s="27" t="s">
        <v>95</v>
      </c>
      <c r="Q44" s="65">
        <v>2022</v>
      </c>
      <c r="R44" s="25">
        <f t="shared" si="2"/>
        <v>21</v>
      </c>
      <c r="S44" s="67">
        <v>1030235</v>
      </c>
      <c r="T44" s="67">
        <v>0</v>
      </c>
      <c r="U44" s="66"/>
      <c r="V44" s="66"/>
      <c r="W44" s="66"/>
    </row>
    <row r="45" spans="1:23" s="63" customFormat="1" ht="26.4">
      <c r="B45" s="30" t="s">
        <v>94</v>
      </c>
      <c r="C45" s="212"/>
      <c r="D45" s="209"/>
      <c r="E45" s="212"/>
      <c r="F45" s="212"/>
      <c r="G45" s="28" t="s">
        <v>93</v>
      </c>
      <c r="H45" s="212"/>
      <c r="I45" s="212"/>
      <c r="J45" s="212"/>
      <c r="K45" s="212">
        <v>1</v>
      </c>
      <c r="L45" s="209"/>
      <c r="M45" s="209"/>
      <c r="N45" s="43"/>
      <c r="O45" s="28" t="s">
        <v>93</v>
      </c>
      <c r="P45" s="27" t="s">
        <v>92</v>
      </c>
      <c r="Q45" s="65">
        <v>2022</v>
      </c>
      <c r="R45" s="25">
        <f t="shared" si="2"/>
        <v>25</v>
      </c>
      <c r="S45" s="67">
        <v>307364</v>
      </c>
      <c r="T45" s="67">
        <v>40941</v>
      </c>
      <c r="U45" s="66"/>
      <c r="V45" s="66"/>
      <c r="W45" s="66"/>
    </row>
    <row r="46" spans="1:23" s="63" customFormat="1" hidden="1">
      <c r="A46" s="69">
        <v>14</v>
      </c>
      <c r="B46" s="36"/>
      <c r="C46" s="210">
        <v>3</v>
      </c>
      <c r="D46" s="207" t="s">
        <v>89</v>
      </c>
      <c r="E46" s="210">
        <v>2</v>
      </c>
      <c r="F46" s="210">
        <v>2</v>
      </c>
      <c r="G46" s="224" t="s">
        <v>90</v>
      </c>
      <c r="H46" s="210"/>
      <c r="I46" s="210">
        <v>1</v>
      </c>
      <c r="J46" s="210"/>
      <c r="K46" s="210">
        <v>1</v>
      </c>
      <c r="L46" s="207" t="s">
        <v>91</v>
      </c>
      <c r="M46" s="207" t="s">
        <v>61</v>
      </c>
      <c r="N46" s="45"/>
      <c r="P46" s="78"/>
      <c r="Q46" s="65"/>
      <c r="R46" s="25">
        <f t="shared" si="2"/>
        <v>0</v>
      </c>
      <c r="S46" s="71"/>
      <c r="T46" s="71"/>
      <c r="U46" s="65">
        <v>2</v>
      </c>
      <c r="V46" s="65">
        <v>2</v>
      </c>
      <c r="W46" s="65">
        <f>IF(V46&gt;U46,V46-U46,0)</f>
        <v>0</v>
      </c>
    </row>
    <row r="47" spans="1:23" s="63" customFormat="1">
      <c r="B47" s="30" t="s">
        <v>89</v>
      </c>
      <c r="C47" s="211"/>
      <c r="D47" s="208"/>
      <c r="E47" s="211"/>
      <c r="F47" s="211"/>
      <c r="G47" s="225"/>
      <c r="H47" s="211"/>
      <c r="I47" s="211"/>
      <c r="J47" s="211"/>
      <c r="K47" s="211">
        <v>1</v>
      </c>
      <c r="L47" s="208"/>
      <c r="M47" s="208"/>
      <c r="N47" s="44"/>
      <c r="O47" s="31" t="s">
        <v>90</v>
      </c>
      <c r="P47" s="27">
        <v>2003</v>
      </c>
      <c r="Q47" s="65">
        <v>2022</v>
      </c>
      <c r="R47" s="25">
        <f t="shared" si="2"/>
        <v>19</v>
      </c>
      <c r="S47" s="77">
        <v>608365</v>
      </c>
      <c r="T47" s="67">
        <v>0</v>
      </c>
      <c r="U47" s="64"/>
      <c r="V47" s="64"/>
      <c r="W47" s="64"/>
    </row>
    <row r="48" spans="1:23" s="63" customFormat="1" ht="26.4">
      <c r="B48" s="30" t="s">
        <v>89</v>
      </c>
      <c r="C48" s="212"/>
      <c r="D48" s="209"/>
      <c r="E48" s="212"/>
      <c r="F48" s="212"/>
      <c r="G48" s="28" t="s">
        <v>88</v>
      </c>
      <c r="H48" s="212"/>
      <c r="I48" s="212"/>
      <c r="J48" s="212"/>
      <c r="K48" s="212"/>
      <c r="L48" s="209"/>
      <c r="M48" s="209"/>
      <c r="N48" s="43"/>
      <c r="O48" s="28" t="s">
        <v>88</v>
      </c>
      <c r="P48" s="27">
        <v>2013</v>
      </c>
      <c r="Q48" s="65">
        <v>2022</v>
      </c>
      <c r="R48" s="25">
        <f t="shared" si="2"/>
        <v>9</v>
      </c>
      <c r="S48" s="67">
        <v>720000</v>
      </c>
      <c r="T48" s="67">
        <v>168676</v>
      </c>
      <c r="U48" s="64"/>
      <c r="V48" s="64"/>
      <c r="W48" s="64"/>
    </row>
    <row r="49" spans="1:23" s="73" customFormat="1" hidden="1">
      <c r="A49" s="69">
        <v>4</v>
      </c>
      <c r="B49" s="36"/>
      <c r="C49" s="210">
        <v>4</v>
      </c>
      <c r="D49" s="207" t="s">
        <v>87</v>
      </c>
      <c r="E49" s="210">
        <v>2</v>
      </c>
      <c r="F49" s="210">
        <v>1</v>
      </c>
      <c r="G49" s="218" t="s">
        <v>86</v>
      </c>
      <c r="H49" s="204">
        <v>1</v>
      </c>
      <c r="I49" s="210"/>
      <c r="J49" s="210">
        <v>1</v>
      </c>
      <c r="K49" s="210"/>
      <c r="L49" s="207" t="s">
        <v>79</v>
      </c>
      <c r="M49" s="207" t="s">
        <v>17</v>
      </c>
      <c r="N49" s="45"/>
      <c r="P49" s="61"/>
      <c r="Q49" s="65"/>
      <c r="R49" s="25">
        <f t="shared" si="2"/>
        <v>0</v>
      </c>
      <c r="S49" s="71"/>
      <c r="T49" s="71"/>
      <c r="U49" s="65">
        <v>1</v>
      </c>
      <c r="V49" s="65">
        <v>2</v>
      </c>
      <c r="W49" s="65">
        <f>IF(V49&gt;U49,V49-U49,0)</f>
        <v>1</v>
      </c>
    </row>
    <row r="50" spans="1:23" s="63" customFormat="1">
      <c r="B50" s="30" t="s">
        <v>87</v>
      </c>
      <c r="C50" s="212"/>
      <c r="D50" s="209"/>
      <c r="E50" s="212"/>
      <c r="F50" s="212"/>
      <c r="G50" s="220"/>
      <c r="H50" s="206"/>
      <c r="I50" s="212"/>
      <c r="J50" s="212"/>
      <c r="K50" s="212"/>
      <c r="L50" s="209"/>
      <c r="M50" s="209"/>
      <c r="N50" s="44"/>
      <c r="O50" s="50" t="s">
        <v>86</v>
      </c>
      <c r="P50" s="34" t="s">
        <v>29</v>
      </c>
      <c r="Q50" s="65">
        <v>2022</v>
      </c>
      <c r="R50" s="25">
        <f t="shared" si="2"/>
        <v>12</v>
      </c>
      <c r="S50" s="67">
        <v>566280</v>
      </c>
      <c r="T50" s="67">
        <v>151008</v>
      </c>
      <c r="U50" s="65"/>
      <c r="V50" s="70"/>
      <c r="W50" s="70"/>
    </row>
    <row r="51" spans="1:23" s="63" customFormat="1" hidden="1">
      <c r="A51" s="69">
        <v>15</v>
      </c>
      <c r="B51" s="36"/>
      <c r="C51" s="210">
        <v>5</v>
      </c>
      <c r="D51" s="207" t="s">
        <v>82</v>
      </c>
      <c r="E51" s="210">
        <v>2</v>
      </c>
      <c r="F51" s="210">
        <v>2</v>
      </c>
      <c r="G51" s="213" t="s">
        <v>84</v>
      </c>
      <c r="H51" s="210"/>
      <c r="I51" s="210">
        <v>1</v>
      </c>
      <c r="J51" s="210"/>
      <c r="K51" s="210">
        <v>1</v>
      </c>
      <c r="L51" s="207" t="s">
        <v>85</v>
      </c>
      <c r="M51" s="207" t="s">
        <v>61</v>
      </c>
      <c r="N51" s="45"/>
      <c r="P51" s="61"/>
      <c r="Q51" s="65"/>
      <c r="R51" s="25">
        <f t="shared" si="2"/>
        <v>0</v>
      </c>
      <c r="S51" s="71"/>
      <c r="T51" s="67"/>
      <c r="U51" s="65">
        <v>2</v>
      </c>
      <c r="V51" s="65">
        <v>2</v>
      </c>
      <c r="W51" s="65">
        <f>IF(V51&gt;U51,V51-U51,0)</f>
        <v>0</v>
      </c>
    </row>
    <row r="52" spans="1:23" s="63" customFormat="1">
      <c r="B52" s="30" t="s">
        <v>82</v>
      </c>
      <c r="C52" s="211"/>
      <c r="D52" s="208"/>
      <c r="E52" s="211"/>
      <c r="F52" s="211"/>
      <c r="G52" s="214"/>
      <c r="H52" s="211"/>
      <c r="I52" s="211"/>
      <c r="J52" s="211"/>
      <c r="K52" s="211"/>
      <c r="L52" s="208"/>
      <c r="M52" s="208"/>
      <c r="N52" s="44"/>
      <c r="O52" s="39" t="s">
        <v>84</v>
      </c>
      <c r="P52" s="34" t="s">
        <v>83</v>
      </c>
      <c r="Q52" s="65">
        <v>2022</v>
      </c>
      <c r="R52" s="25">
        <f t="shared" si="2"/>
        <v>22</v>
      </c>
      <c r="S52" s="67">
        <v>552258</v>
      </c>
      <c r="T52" s="67">
        <v>0</v>
      </c>
      <c r="U52" s="65"/>
      <c r="V52" s="70"/>
      <c r="W52" s="70"/>
    </row>
    <row r="53" spans="1:23" s="63" customFormat="1">
      <c r="B53" s="30" t="s">
        <v>82</v>
      </c>
      <c r="C53" s="212"/>
      <c r="D53" s="209"/>
      <c r="E53" s="212"/>
      <c r="F53" s="212"/>
      <c r="G53" s="38" t="s">
        <v>81</v>
      </c>
      <c r="H53" s="212"/>
      <c r="I53" s="212"/>
      <c r="J53" s="212"/>
      <c r="K53" s="212"/>
      <c r="L53" s="209"/>
      <c r="M53" s="209"/>
      <c r="N53" s="43"/>
      <c r="O53" s="38" t="s">
        <v>81</v>
      </c>
      <c r="P53" s="34" t="s">
        <v>80</v>
      </c>
      <c r="Q53" s="65">
        <v>2022</v>
      </c>
      <c r="R53" s="25">
        <f t="shared" si="2"/>
        <v>8</v>
      </c>
      <c r="S53" s="67">
        <v>1091000</v>
      </c>
      <c r="T53" s="67">
        <v>609626</v>
      </c>
      <c r="U53" s="65"/>
      <c r="V53" s="70"/>
      <c r="W53" s="70"/>
    </row>
    <row r="54" spans="1:23" s="73" customFormat="1" ht="13.8" hidden="1">
      <c r="A54" s="69">
        <v>6</v>
      </c>
      <c r="B54" s="36"/>
      <c r="C54" s="210">
        <v>6</v>
      </c>
      <c r="D54" s="207" t="s">
        <v>78</v>
      </c>
      <c r="E54" s="210">
        <v>2</v>
      </c>
      <c r="F54" s="210">
        <v>1</v>
      </c>
      <c r="G54" s="207" t="s">
        <v>77</v>
      </c>
      <c r="H54" s="210">
        <v>1</v>
      </c>
      <c r="I54" s="210"/>
      <c r="J54" s="210">
        <v>1</v>
      </c>
      <c r="K54" s="210"/>
      <c r="L54" s="207" t="s">
        <v>79</v>
      </c>
      <c r="M54" s="207" t="s">
        <v>17</v>
      </c>
      <c r="N54" s="75"/>
      <c r="O54" s="74"/>
      <c r="P54" s="61"/>
      <c r="Q54" s="65"/>
      <c r="R54" s="25">
        <f t="shared" si="2"/>
        <v>0</v>
      </c>
      <c r="S54" s="71"/>
      <c r="T54" s="67"/>
      <c r="U54" s="65">
        <v>1</v>
      </c>
      <c r="V54" s="65">
        <v>2</v>
      </c>
      <c r="W54" s="65">
        <f>IF(V54&gt;U54,V54-U54,0)</f>
        <v>1</v>
      </c>
    </row>
    <row r="55" spans="1:23" s="63" customFormat="1" ht="17.25" customHeight="1">
      <c r="B55" s="30" t="s">
        <v>78</v>
      </c>
      <c r="C55" s="212"/>
      <c r="D55" s="209"/>
      <c r="E55" s="212"/>
      <c r="F55" s="212"/>
      <c r="G55" s="209"/>
      <c r="H55" s="212"/>
      <c r="I55" s="212"/>
      <c r="J55" s="212"/>
      <c r="K55" s="212"/>
      <c r="L55" s="209"/>
      <c r="M55" s="209"/>
      <c r="N55" s="43">
        <v>1</v>
      </c>
      <c r="O55" s="38" t="s">
        <v>77</v>
      </c>
      <c r="P55" s="34">
        <v>2013</v>
      </c>
      <c r="Q55" s="65">
        <v>2022</v>
      </c>
      <c r="R55" s="25">
        <f t="shared" si="2"/>
        <v>9</v>
      </c>
      <c r="S55" s="67">
        <v>723000</v>
      </c>
      <c r="T55" s="67">
        <v>288983</v>
      </c>
      <c r="U55" s="65"/>
      <c r="V55" s="70"/>
      <c r="W55" s="70"/>
    </row>
    <row r="56" spans="1:23" s="63" customFormat="1" hidden="1">
      <c r="A56" s="69">
        <v>16</v>
      </c>
      <c r="B56" s="36"/>
      <c r="C56" s="210">
        <v>7</v>
      </c>
      <c r="D56" s="207" t="s">
        <v>74</v>
      </c>
      <c r="E56" s="210">
        <v>2</v>
      </c>
      <c r="F56" s="210">
        <v>2</v>
      </c>
      <c r="G56" s="221" t="s">
        <v>75</v>
      </c>
      <c r="H56" s="210"/>
      <c r="I56" s="210"/>
      <c r="J56" s="210"/>
      <c r="K56" s="210"/>
      <c r="L56" s="207" t="s">
        <v>76</v>
      </c>
      <c r="M56" s="207" t="s">
        <v>48</v>
      </c>
      <c r="N56" s="45"/>
      <c r="P56" s="27"/>
      <c r="Q56" s="65"/>
      <c r="R56" s="25">
        <f t="shared" si="2"/>
        <v>0</v>
      </c>
      <c r="S56" s="67"/>
      <c r="T56" s="67"/>
      <c r="U56" s="65">
        <v>2</v>
      </c>
      <c r="V56" s="65">
        <v>2</v>
      </c>
      <c r="W56" s="65">
        <f>IF(V56&gt;U56,V56-U56,0)</f>
        <v>0</v>
      </c>
    </row>
    <row r="57" spans="1:23" s="63" customFormat="1">
      <c r="B57" s="30" t="s">
        <v>74</v>
      </c>
      <c r="C57" s="211"/>
      <c r="D57" s="208"/>
      <c r="E57" s="211"/>
      <c r="F57" s="211"/>
      <c r="G57" s="223"/>
      <c r="H57" s="211"/>
      <c r="I57" s="211"/>
      <c r="J57" s="211"/>
      <c r="K57" s="211"/>
      <c r="L57" s="208"/>
      <c r="M57" s="208"/>
      <c r="N57" s="44"/>
      <c r="O57" s="62" t="s">
        <v>75</v>
      </c>
      <c r="P57" s="27" t="s">
        <v>15</v>
      </c>
      <c r="Q57" s="65">
        <v>2022</v>
      </c>
      <c r="R57" s="25">
        <f t="shared" si="2"/>
        <v>19</v>
      </c>
      <c r="S57" s="67">
        <v>543830</v>
      </c>
      <c r="T57" s="67">
        <v>0</v>
      </c>
      <c r="U57" s="64"/>
      <c r="V57" s="64"/>
      <c r="W57" s="64"/>
    </row>
    <row r="58" spans="1:23" s="63" customFormat="1">
      <c r="B58" s="30" t="s">
        <v>74</v>
      </c>
      <c r="C58" s="212"/>
      <c r="D58" s="209"/>
      <c r="E58" s="212"/>
      <c r="F58" s="212"/>
      <c r="G58" s="72" t="s">
        <v>73</v>
      </c>
      <c r="H58" s="212"/>
      <c r="I58" s="212"/>
      <c r="J58" s="212"/>
      <c r="K58" s="212"/>
      <c r="L58" s="209"/>
      <c r="M58" s="209"/>
      <c r="N58" s="48"/>
      <c r="O58" s="72" t="s">
        <v>73</v>
      </c>
      <c r="P58" s="27">
        <v>2006</v>
      </c>
      <c r="Q58" s="65">
        <v>2022</v>
      </c>
      <c r="R58" s="25">
        <f t="shared" si="2"/>
        <v>16</v>
      </c>
      <c r="S58" s="67">
        <v>535000</v>
      </c>
      <c r="T58" s="67">
        <v>35667</v>
      </c>
      <c r="U58" s="64"/>
      <c r="V58" s="64"/>
      <c r="W58" s="64"/>
    </row>
    <row r="59" spans="1:23" s="63" customFormat="1" hidden="1">
      <c r="A59" s="69">
        <v>17</v>
      </c>
      <c r="B59" s="36"/>
      <c r="C59" s="40">
        <v>8</v>
      </c>
      <c r="D59" s="75" t="s">
        <v>71</v>
      </c>
      <c r="E59" s="40">
        <v>2</v>
      </c>
      <c r="F59" s="40">
        <v>2</v>
      </c>
      <c r="G59" s="39" t="s">
        <v>72</v>
      </c>
      <c r="H59" s="40"/>
      <c r="I59" s="40">
        <v>1</v>
      </c>
      <c r="J59" s="40"/>
      <c r="K59" s="40">
        <v>1</v>
      </c>
      <c r="L59" s="75" t="s">
        <v>66</v>
      </c>
      <c r="M59" s="75" t="s">
        <v>9</v>
      </c>
      <c r="N59" s="45"/>
      <c r="P59" s="34"/>
      <c r="Q59" s="65"/>
      <c r="R59" s="25">
        <f t="shared" si="2"/>
        <v>0</v>
      </c>
      <c r="S59" s="67"/>
      <c r="T59" s="67"/>
      <c r="U59" s="65">
        <v>2</v>
      </c>
      <c r="V59" s="65">
        <v>2</v>
      </c>
      <c r="W59" s="65">
        <f>IF(V59&gt;U59,V59-U59,0)</f>
        <v>0</v>
      </c>
    </row>
    <row r="60" spans="1:23" s="63" customFormat="1" hidden="1">
      <c r="A60" s="69">
        <v>18</v>
      </c>
      <c r="B60" s="36"/>
      <c r="C60" s="210">
        <v>8</v>
      </c>
      <c r="D60" s="207" t="s">
        <v>68</v>
      </c>
      <c r="E60" s="210">
        <v>2</v>
      </c>
      <c r="F60" s="210">
        <v>2</v>
      </c>
      <c r="G60" s="218" t="s">
        <v>69</v>
      </c>
      <c r="H60" s="210"/>
      <c r="I60" s="210">
        <v>1</v>
      </c>
      <c r="J60" s="210"/>
      <c r="K60" s="210">
        <v>1</v>
      </c>
      <c r="L60" s="207" t="s">
        <v>70</v>
      </c>
      <c r="M60" s="207" t="s">
        <v>48</v>
      </c>
      <c r="N60" s="45"/>
      <c r="P60" s="34"/>
      <c r="Q60" s="65"/>
      <c r="R60" s="25">
        <f t="shared" ref="R60:R83" si="3">Q60-P60</f>
        <v>0</v>
      </c>
      <c r="S60" s="67"/>
      <c r="T60" s="67"/>
      <c r="U60" s="65">
        <v>2</v>
      </c>
      <c r="V60" s="65">
        <v>2</v>
      </c>
      <c r="W60" s="65">
        <f>IF(V60&gt;U60,V60-U60,0)</f>
        <v>0</v>
      </c>
    </row>
    <row r="61" spans="1:23" s="63" customFormat="1">
      <c r="B61" s="30" t="s">
        <v>68</v>
      </c>
      <c r="C61" s="211"/>
      <c r="D61" s="208"/>
      <c r="E61" s="211"/>
      <c r="F61" s="211"/>
      <c r="G61" s="219"/>
      <c r="H61" s="211"/>
      <c r="I61" s="211"/>
      <c r="J61" s="211"/>
      <c r="K61" s="211"/>
      <c r="L61" s="208"/>
      <c r="M61" s="208"/>
      <c r="N61" s="44"/>
      <c r="O61" s="50" t="s">
        <v>69</v>
      </c>
      <c r="P61" s="34">
        <v>2005</v>
      </c>
      <c r="Q61" s="65">
        <v>2022</v>
      </c>
      <c r="R61" s="25">
        <f t="shared" si="3"/>
        <v>17</v>
      </c>
      <c r="S61" s="67">
        <v>715134.4</v>
      </c>
      <c r="T61" s="67">
        <v>0</v>
      </c>
      <c r="U61" s="65"/>
      <c r="V61" s="70"/>
      <c r="W61" s="70"/>
    </row>
    <row r="62" spans="1:23" s="63" customFormat="1">
      <c r="B62" s="30" t="s">
        <v>68</v>
      </c>
      <c r="C62" s="212"/>
      <c r="D62" s="209"/>
      <c r="E62" s="212"/>
      <c r="F62" s="212"/>
      <c r="G62" s="47" t="s">
        <v>67</v>
      </c>
      <c r="H62" s="212"/>
      <c r="I62" s="212"/>
      <c r="J62" s="212"/>
      <c r="K62" s="212"/>
      <c r="L62" s="209"/>
      <c r="M62" s="209"/>
      <c r="N62" s="48"/>
      <c r="O62" s="47" t="s">
        <v>67</v>
      </c>
      <c r="P62" s="34">
        <v>2002</v>
      </c>
      <c r="Q62" s="65">
        <v>2022</v>
      </c>
      <c r="R62" s="25">
        <f t="shared" si="3"/>
        <v>20</v>
      </c>
      <c r="S62" s="67">
        <v>531004.152</v>
      </c>
      <c r="T62" s="67">
        <v>0</v>
      </c>
      <c r="U62" s="65"/>
      <c r="V62" s="70"/>
      <c r="W62" s="70"/>
    </row>
    <row r="63" spans="1:23" s="63" customFormat="1" hidden="1">
      <c r="B63" s="36"/>
      <c r="C63" s="210">
        <v>9</v>
      </c>
      <c r="D63" s="207" t="s">
        <v>64</v>
      </c>
      <c r="E63" s="210">
        <v>2</v>
      </c>
      <c r="F63" s="210">
        <v>2</v>
      </c>
      <c r="G63" s="213" t="s">
        <v>65</v>
      </c>
      <c r="H63" s="210"/>
      <c r="I63" s="210">
        <v>1</v>
      </c>
      <c r="J63" s="210"/>
      <c r="K63" s="210">
        <v>1</v>
      </c>
      <c r="L63" s="207" t="s">
        <v>66</v>
      </c>
      <c r="M63" s="207" t="s">
        <v>61</v>
      </c>
      <c r="N63" s="45"/>
      <c r="P63" s="34"/>
      <c r="Q63" s="65"/>
      <c r="R63" s="25">
        <f t="shared" si="3"/>
        <v>0</v>
      </c>
      <c r="S63" s="67"/>
      <c r="T63" s="67"/>
      <c r="U63" s="65">
        <v>2</v>
      </c>
      <c r="V63" s="65">
        <v>2</v>
      </c>
      <c r="W63" s="65">
        <f>IF(V63&gt;U63,V63-U63,0)</f>
        <v>0</v>
      </c>
    </row>
    <row r="64" spans="1:23" s="63" customFormat="1">
      <c r="B64" s="30" t="s">
        <v>64</v>
      </c>
      <c r="C64" s="211"/>
      <c r="D64" s="208"/>
      <c r="E64" s="211"/>
      <c r="F64" s="211"/>
      <c r="G64" s="214"/>
      <c r="H64" s="211"/>
      <c r="I64" s="211"/>
      <c r="J64" s="211"/>
      <c r="K64" s="211"/>
      <c r="L64" s="208"/>
      <c r="M64" s="208"/>
      <c r="N64" s="44"/>
      <c r="O64" s="39" t="s">
        <v>65</v>
      </c>
      <c r="P64" s="34" t="s">
        <v>29</v>
      </c>
      <c r="Q64" s="65">
        <v>2022</v>
      </c>
      <c r="R64" s="25">
        <f t="shared" si="3"/>
        <v>12</v>
      </c>
      <c r="S64" s="67">
        <v>626280</v>
      </c>
      <c r="T64" s="67">
        <v>131369</v>
      </c>
      <c r="U64" s="65"/>
      <c r="V64" s="70"/>
      <c r="W64" s="70"/>
    </row>
    <row r="65" spans="1:23" s="63" customFormat="1" ht="26.4">
      <c r="A65" s="69">
        <v>20</v>
      </c>
      <c r="B65" s="30" t="s">
        <v>64</v>
      </c>
      <c r="C65" s="212"/>
      <c r="D65" s="209"/>
      <c r="E65" s="212"/>
      <c r="F65" s="212"/>
      <c r="G65" s="38" t="s">
        <v>63</v>
      </c>
      <c r="H65" s="212"/>
      <c r="I65" s="212"/>
      <c r="J65" s="212"/>
      <c r="K65" s="212"/>
      <c r="L65" s="209"/>
      <c r="M65" s="209"/>
      <c r="N65" s="43"/>
      <c r="O65" s="38" t="s">
        <v>63</v>
      </c>
      <c r="P65" s="34">
        <v>2006</v>
      </c>
      <c r="Q65" s="65">
        <v>2022</v>
      </c>
      <c r="R65" s="25">
        <f t="shared" si="3"/>
        <v>16</v>
      </c>
      <c r="S65" s="67">
        <v>401676</v>
      </c>
      <c r="T65" s="67">
        <v>70000</v>
      </c>
      <c r="U65" s="65"/>
      <c r="V65" s="70"/>
      <c r="W65" s="70"/>
    </row>
    <row r="66" spans="1:23" s="63" customFormat="1" hidden="1">
      <c r="B66" s="36"/>
      <c r="C66" s="210">
        <v>10</v>
      </c>
      <c r="D66" s="207" t="s">
        <v>59</v>
      </c>
      <c r="E66" s="210">
        <v>2</v>
      </c>
      <c r="F66" s="210">
        <v>2</v>
      </c>
      <c r="G66" s="213" t="s">
        <v>60</v>
      </c>
      <c r="H66" s="210"/>
      <c r="I66" s="210">
        <v>1</v>
      </c>
      <c r="J66" s="210"/>
      <c r="K66" s="210">
        <v>1</v>
      </c>
      <c r="L66" s="207" t="s">
        <v>62</v>
      </c>
      <c r="M66" s="207" t="s">
        <v>61</v>
      </c>
      <c r="N66" s="45"/>
      <c r="P66" s="34"/>
      <c r="Q66" s="65"/>
      <c r="R66" s="25">
        <f t="shared" si="3"/>
        <v>0</v>
      </c>
      <c r="S66" s="67"/>
      <c r="T66" s="67"/>
      <c r="U66" s="65">
        <v>2</v>
      </c>
      <c r="V66" s="65">
        <v>2</v>
      </c>
      <c r="W66" s="65">
        <f>IF(V66&gt;U66,V66-U66,0)</f>
        <v>0</v>
      </c>
    </row>
    <row r="67" spans="1:23" s="63" customFormat="1">
      <c r="B67" s="30" t="s">
        <v>59</v>
      </c>
      <c r="C67" s="211"/>
      <c r="D67" s="208"/>
      <c r="E67" s="211"/>
      <c r="F67" s="211"/>
      <c r="G67" s="214"/>
      <c r="H67" s="211"/>
      <c r="I67" s="211"/>
      <c r="J67" s="211"/>
      <c r="K67" s="211"/>
      <c r="L67" s="208"/>
      <c r="M67" s="208"/>
      <c r="N67" s="44"/>
      <c r="O67" s="39" t="s">
        <v>60</v>
      </c>
      <c r="P67" s="57">
        <v>2012</v>
      </c>
      <c r="Q67" s="65">
        <v>2022</v>
      </c>
      <c r="R67" s="25">
        <f t="shared" si="3"/>
        <v>10</v>
      </c>
      <c r="S67" s="67">
        <v>1118000</v>
      </c>
      <c r="T67" s="67">
        <v>482882</v>
      </c>
      <c r="U67" s="65"/>
      <c r="V67" s="70"/>
      <c r="W67" s="70"/>
    </row>
    <row r="68" spans="1:23" s="63" customFormat="1" ht="26.4">
      <c r="A68" s="69">
        <v>21</v>
      </c>
      <c r="B68" s="30" t="s">
        <v>59</v>
      </c>
      <c r="C68" s="212"/>
      <c r="D68" s="209"/>
      <c r="E68" s="212"/>
      <c r="F68" s="212"/>
      <c r="G68" s="38" t="s">
        <v>58</v>
      </c>
      <c r="H68" s="212"/>
      <c r="I68" s="212"/>
      <c r="J68" s="212"/>
      <c r="K68" s="212"/>
      <c r="L68" s="209"/>
      <c r="M68" s="209"/>
      <c r="N68" s="43"/>
      <c r="O68" s="38" t="s">
        <v>58</v>
      </c>
      <c r="P68" s="34">
        <v>2002</v>
      </c>
      <c r="Q68" s="65">
        <v>2022</v>
      </c>
      <c r="R68" s="25">
        <f t="shared" si="3"/>
        <v>20</v>
      </c>
      <c r="S68" s="67">
        <v>647884</v>
      </c>
      <c r="T68" s="67">
        <v>16786</v>
      </c>
      <c r="U68" s="65"/>
      <c r="V68" s="70"/>
      <c r="W68" s="70"/>
    </row>
    <row r="69" spans="1:23" s="33" customFormat="1" ht="13.8" hidden="1">
      <c r="A69" s="37">
        <v>20</v>
      </c>
      <c r="B69" s="36"/>
      <c r="C69" s="210">
        <v>11</v>
      </c>
      <c r="D69" s="207" t="s">
        <v>57</v>
      </c>
      <c r="E69" s="210">
        <v>2</v>
      </c>
      <c r="F69" s="210">
        <v>1</v>
      </c>
      <c r="G69" s="221" t="s">
        <v>56</v>
      </c>
      <c r="H69" s="210"/>
      <c r="I69" s="210">
        <v>1</v>
      </c>
      <c r="J69" s="210"/>
      <c r="K69" s="210">
        <v>1</v>
      </c>
      <c r="L69" s="207" t="s">
        <v>55</v>
      </c>
      <c r="M69" s="207" t="s">
        <v>17</v>
      </c>
      <c r="N69" s="45"/>
      <c r="P69" s="53"/>
      <c r="Q69" s="24"/>
      <c r="R69" s="25">
        <f t="shared" si="3"/>
        <v>0</v>
      </c>
      <c r="S69" s="52"/>
      <c r="T69" s="51"/>
      <c r="U69" s="24">
        <v>1</v>
      </c>
      <c r="V69" s="25">
        <v>2</v>
      </c>
      <c r="W69" s="24">
        <f>IF(V69&gt;U69,V69-U69,0)</f>
        <v>1</v>
      </c>
    </row>
    <row r="70" spans="1:23">
      <c r="A70" s="1"/>
      <c r="B70" s="30" t="s">
        <v>57</v>
      </c>
      <c r="C70" s="212"/>
      <c r="D70" s="209"/>
      <c r="E70" s="212"/>
      <c r="F70" s="212"/>
      <c r="G70" s="222"/>
      <c r="H70" s="212"/>
      <c r="I70" s="212"/>
      <c r="J70" s="212"/>
      <c r="K70" s="212"/>
      <c r="L70" s="209"/>
      <c r="M70" s="209"/>
      <c r="N70" s="44"/>
      <c r="O70" s="62" t="s">
        <v>56</v>
      </c>
      <c r="P70" s="34">
        <v>2005</v>
      </c>
      <c r="Q70" s="24">
        <v>2022</v>
      </c>
      <c r="R70" s="25">
        <f t="shared" si="3"/>
        <v>17</v>
      </c>
      <c r="S70" s="26">
        <v>577500</v>
      </c>
      <c r="T70" s="26"/>
      <c r="U70" s="24"/>
      <c r="V70" s="25"/>
      <c r="W70" s="25"/>
    </row>
    <row r="71" spans="1:23" s="33" customFormat="1" ht="26.4" hidden="1">
      <c r="A71" s="37">
        <v>23</v>
      </c>
      <c r="B71" s="36"/>
      <c r="C71" s="40">
        <v>13</v>
      </c>
      <c r="D71" s="75" t="s">
        <v>52</v>
      </c>
      <c r="E71" s="40">
        <v>2</v>
      </c>
      <c r="F71" s="40">
        <v>1</v>
      </c>
      <c r="G71" s="50" t="s">
        <v>54</v>
      </c>
      <c r="H71" s="40"/>
      <c r="I71" s="40"/>
      <c r="J71" s="40"/>
      <c r="K71" s="40"/>
      <c r="L71" s="75" t="s">
        <v>53</v>
      </c>
      <c r="M71" s="75" t="s">
        <v>17</v>
      </c>
      <c r="N71" s="45"/>
      <c r="P71" s="53"/>
      <c r="Q71" s="24"/>
      <c r="R71" s="25">
        <f t="shared" si="3"/>
        <v>0</v>
      </c>
      <c r="S71" s="52"/>
      <c r="T71" s="52"/>
      <c r="U71" s="24">
        <v>1</v>
      </c>
      <c r="V71" s="25">
        <v>2</v>
      </c>
      <c r="W71" s="24">
        <f>IF(V71&gt;U71,V71-U71,0)</f>
        <v>1</v>
      </c>
    </row>
    <row r="72" spans="1:23" s="33" customFormat="1" ht="26.4" hidden="1">
      <c r="A72" s="59">
        <v>10</v>
      </c>
      <c r="B72" s="36"/>
      <c r="C72" s="36">
        <v>25</v>
      </c>
      <c r="D72" s="49" t="s">
        <v>51</v>
      </c>
      <c r="E72" s="58">
        <v>2</v>
      </c>
      <c r="F72" s="36">
        <v>0</v>
      </c>
      <c r="G72" s="30"/>
      <c r="H72" s="57">
        <v>1</v>
      </c>
      <c r="I72" s="57"/>
      <c r="J72" s="56"/>
      <c r="K72" s="56"/>
      <c r="L72" s="55" t="s">
        <v>50</v>
      </c>
      <c r="M72" s="55" t="s">
        <v>17</v>
      </c>
      <c r="N72" s="55"/>
      <c r="O72" s="54"/>
      <c r="P72" s="53"/>
      <c r="Q72" s="24"/>
      <c r="R72" s="25">
        <f t="shared" si="3"/>
        <v>0</v>
      </c>
      <c r="S72" s="52"/>
      <c r="T72" s="52"/>
      <c r="U72" s="24">
        <v>0</v>
      </c>
      <c r="V72" s="25">
        <v>2</v>
      </c>
      <c r="W72" s="24">
        <f>IF(V72&gt;U72,V72-U72,0)</f>
        <v>2</v>
      </c>
    </row>
    <row r="73" spans="1:23" s="33" customFormat="1" ht="26.4" hidden="1">
      <c r="A73" s="37">
        <v>24</v>
      </c>
      <c r="B73" s="36"/>
      <c r="C73" s="40">
        <v>14</v>
      </c>
      <c r="D73" s="75" t="s">
        <v>47</v>
      </c>
      <c r="E73" s="40">
        <v>2</v>
      </c>
      <c r="F73" s="40">
        <v>1</v>
      </c>
      <c r="G73" s="50" t="s">
        <v>46</v>
      </c>
      <c r="H73" s="40"/>
      <c r="I73" s="40"/>
      <c r="J73" s="40"/>
      <c r="K73" s="40"/>
      <c r="L73" s="75" t="s">
        <v>49</v>
      </c>
      <c r="M73" s="75" t="s">
        <v>48</v>
      </c>
      <c r="N73" s="45"/>
      <c r="P73" s="53"/>
      <c r="Q73" s="24"/>
      <c r="R73" s="25">
        <f t="shared" si="3"/>
        <v>0</v>
      </c>
      <c r="S73" s="52"/>
      <c r="T73" s="51"/>
      <c r="U73" s="24">
        <v>1</v>
      </c>
      <c r="V73" s="25">
        <v>2</v>
      </c>
      <c r="W73" s="24">
        <f>IF(V73&gt;U73,V73-U73,0)</f>
        <v>1</v>
      </c>
    </row>
    <row r="74" spans="1:23" s="33" customFormat="1" ht="13.8" hidden="1">
      <c r="A74" s="37">
        <v>25</v>
      </c>
      <c r="B74" s="36"/>
      <c r="C74" s="210">
        <v>12</v>
      </c>
      <c r="D74" s="207" t="s">
        <v>44</v>
      </c>
      <c r="E74" s="210">
        <v>2</v>
      </c>
      <c r="F74" s="210">
        <v>1</v>
      </c>
      <c r="G74" s="218" t="s">
        <v>43</v>
      </c>
      <c r="H74" s="210"/>
      <c r="I74" s="210">
        <v>1</v>
      </c>
      <c r="J74" s="210"/>
      <c r="K74" s="210">
        <v>1</v>
      </c>
      <c r="L74" s="207" t="s">
        <v>179</v>
      </c>
      <c r="M74" s="207" t="s">
        <v>41</v>
      </c>
      <c r="N74" s="45"/>
      <c r="P74" s="53"/>
      <c r="Q74" s="24"/>
      <c r="R74" s="25">
        <f t="shared" si="3"/>
        <v>0</v>
      </c>
      <c r="S74" s="52"/>
      <c r="T74" s="51"/>
      <c r="U74" s="24">
        <v>1</v>
      </c>
      <c r="V74" s="24">
        <v>2</v>
      </c>
      <c r="W74" s="24">
        <f>IF(V74&gt;U74,V74-U74,0)</f>
        <v>1</v>
      </c>
    </row>
    <row r="75" spans="1:23" s="23" customFormat="1" ht="44.25" customHeight="1">
      <c r="A75" s="1"/>
      <c r="B75" s="30" t="s">
        <v>44</v>
      </c>
      <c r="C75" s="212"/>
      <c r="D75" s="209"/>
      <c r="E75" s="212"/>
      <c r="F75" s="212"/>
      <c r="G75" s="220"/>
      <c r="H75" s="212"/>
      <c r="I75" s="212"/>
      <c r="J75" s="212"/>
      <c r="K75" s="212"/>
      <c r="L75" s="209"/>
      <c r="M75" s="209"/>
      <c r="N75" s="44">
        <v>1</v>
      </c>
      <c r="O75" s="50" t="s">
        <v>43</v>
      </c>
      <c r="P75" s="34">
        <v>2002</v>
      </c>
      <c r="Q75" s="24">
        <v>2022</v>
      </c>
      <c r="R75" s="25">
        <f t="shared" si="3"/>
        <v>20</v>
      </c>
      <c r="S75" s="26">
        <v>519869</v>
      </c>
      <c r="T75" s="26">
        <v>0</v>
      </c>
      <c r="U75" s="24"/>
      <c r="V75" s="25"/>
      <c r="W75" s="25"/>
    </row>
    <row r="76" spans="1:23" s="33" customFormat="1" ht="4.5" customHeight="1">
      <c r="A76" s="37">
        <v>26</v>
      </c>
      <c r="B76" s="36"/>
      <c r="C76" s="210">
        <v>13</v>
      </c>
      <c r="D76" s="207" t="s">
        <v>39</v>
      </c>
      <c r="E76" s="210">
        <v>3</v>
      </c>
      <c r="F76" s="210">
        <v>2</v>
      </c>
      <c r="G76" s="213" t="s">
        <v>40</v>
      </c>
      <c r="H76" s="210">
        <v>1</v>
      </c>
      <c r="I76" s="210"/>
      <c r="J76" s="210">
        <v>1</v>
      </c>
      <c r="K76" s="210"/>
      <c r="L76" s="207" t="s">
        <v>42</v>
      </c>
      <c r="M76" s="207" t="s">
        <v>41</v>
      </c>
      <c r="N76" s="45"/>
      <c r="P76" s="34"/>
      <c r="Q76" s="24"/>
      <c r="R76" s="25">
        <f t="shared" si="3"/>
        <v>0</v>
      </c>
      <c r="S76" s="26"/>
      <c r="T76" s="26"/>
      <c r="U76" s="24">
        <v>2</v>
      </c>
      <c r="V76" s="24">
        <v>3</v>
      </c>
      <c r="W76" s="24">
        <f>IF(V76&gt;U76,V76-U76,0)</f>
        <v>1</v>
      </c>
    </row>
    <row r="77" spans="1:23" s="23" customFormat="1">
      <c r="A77" s="1"/>
      <c r="B77" s="30" t="s">
        <v>39</v>
      </c>
      <c r="C77" s="211"/>
      <c r="D77" s="208"/>
      <c r="E77" s="211"/>
      <c r="F77" s="211"/>
      <c r="G77" s="214"/>
      <c r="H77" s="211"/>
      <c r="I77" s="211"/>
      <c r="J77" s="211"/>
      <c r="K77" s="211"/>
      <c r="L77" s="208"/>
      <c r="M77" s="208"/>
      <c r="N77" s="44"/>
      <c r="O77" s="39" t="s">
        <v>40</v>
      </c>
      <c r="P77" s="34">
        <v>2011</v>
      </c>
      <c r="Q77" s="24">
        <v>2022</v>
      </c>
      <c r="R77" s="25">
        <f t="shared" si="3"/>
        <v>11</v>
      </c>
      <c r="S77" s="26">
        <v>566280</v>
      </c>
      <c r="T77" s="26">
        <v>113142</v>
      </c>
      <c r="U77" s="24"/>
      <c r="V77" s="41"/>
      <c r="W77" s="41"/>
    </row>
    <row r="78" spans="1:23" s="23" customFormat="1">
      <c r="A78" s="1"/>
      <c r="B78" s="30" t="s">
        <v>39</v>
      </c>
      <c r="C78" s="212"/>
      <c r="D78" s="209"/>
      <c r="E78" s="212"/>
      <c r="F78" s="212"/>
      <c r="G78" s="38" t="s">
        <v>38</v>
      </c>
      <c r="H78" s="212"/>
      <c r="I78" s="212"/>
      <c r="J78" s="212"/>
      <c r="K78" s="212"/>
      <c r="L78" s="209"/>
      <c r="M78" s="209"/>
      <c r="N78" s="43">
        <v>1</v>
      </c>
      <c r="O78" s="38" t="s">
        <v>38</v>
      </c>
      <c r="P78" s="34">
        <v>1998</v>
      </c>
      <c r="Q78" s="24">
        <v>2022</v>
      </c>
      <c r="R78" s="25">
        <f t="shared" si="3"/>
        <v>24</v>
      </c>
      <c r="S78" s="26">
        <v>540618</v>
      </c>
      <c r="T78" s="26">
        <v>0</v>
      </c>
      <c r="U78" s="24"/>
      <c r="V78" s="25"/>
      <c r="W78" s="25"/>
    </row>
    <row r="79" spans="1:23" ht="26.4" hidden="1">
      <c r="A79" s="1"/>
      <c r="B79" s="36"/>
      <c r="C79" s="40">
        <v>17</v>
      </c>
      <c r="D79" s="75" t="s">
        <v>37</v>
      </c>
      <c r="E79" s="40">
        <v>3</v>
      </c>
      <c r="F79" s="40">
        <v>3</v>
      </c>
      <c r="G79" s="39" t="s">
        <v>36</v>
      </c>
      <c r="H79" s="40"/>
      <c r="I79" s="40"/>
      <c r="J79" s="40"/>
      <c r="K79" s="40">
        <v>1</v>
      </c>
      <c r="L79" s="75" t="s">
        <v>35</v>
      </c>
      <c r="M79" s="75" t="s">
        <v>9</v>
      </c>
      <c r="N79" s="45"/>
      <c r="O79" s="1"/>
      <c r="P79" s="34"/>
      <c r="Q79" s="24"/>
      <c r="R79" s="25">
        <f t="shared" si="3"/>
        <v>0</v>
      </c>
      <c r="S79" s="26" t="s">
        <v>34</v>
      </c>
      <c r="T79" s="26"/>
      <c r="U79" s="24">
        <v>3</v>
      </c>
      <c r="V79" s="24">
        <v>3</v>
      </c>
      <c r="W79" s="24">
        <f>IF(V79&gt;U79,V79-U79,0)</f>
        <v>0</v>
      </c>
    </row>
    <row r="80" spans="1:23" s="33" customFormat="1" hidden="1">
      <c r="A80" s="37">
        <v>27</v>
      </c>
      <c r="B80" s="36"/>
      <c r="C80" s="210">
        <v>14</v>
      </c>
      <c r="D80" s="207" t="s">
        <v>31</v>
      </c>
      <c r="E80" s="210">
        <v>3</v>
      </c>
      <c r="F80" s="210">
        <v>2</v>
      </c>
      <c r="G80" s="218" t="s">
        <v>32</v>
      </c>
      <c r="H80" s="210">
        <v>1</v>
      </c>
      <c r="I80" s="210"/>
      <c r="J80" s="210">
        <v>1</v>
      </c>
      <c r="K80" s="210"/>
      <c r="L80" s="207" t="s">
        <v>33</v>
      </c>
      <c r="M80" s="207" t="s">
        <v>17</v>
      </c>
      <c r="N80" s="45"/>
      <c r="P80" s="34"/>
      <c r="Q80" s="24"/>
      <c r="R80" s="25">
        <f t="shared" si="3"/>
        <v>0</v>
      </c>
      <c r="S80" s="26"/>
      <c r="T80" s="26"/>
      <c r="U80" s="24">
        <v>2</v>
      </c>
      <c r="V80" s="24">
        <v>3</v>
      </c>
      <c r="W80" s="24">
        <f>IF(V80&gt;U80,V80-U80,0)</f>
        <v>1</v>
      </c>
    </row>
    <row r="81" spans="1:23" s="23" customFormat="1" ht="18.75" customHeight="1">
      <c r="A81" s="1"/>
      <c r="B81" s="49" t="s">
        <v>31</v>
      </c>
      <c r="C81" s="211"/>
      <c r="D81" s="208"/>
      <c r="E81" s="211"/>
      <c r="F81" s="211"/>
      <c r="G81" s="219"/>
      <c r="H81" s="211"/>
      <c r="I81" s="211"/>
      <c r="J81" s="211"/>
      <c r="K81" s="211"/>
      <c r="L81" s="208"/>
      <c r="M81" s="208"/>
      <c r="N81" s="44"/>
      <c r="O81" s="50" t="s">
        <v>32</v>
      </c>
      <c r="P81" s="27">
        <v>2014</v>
      </c>
      <c r="Q81" s="24">
        <v>2022</v>
      </c>
      <c r="R81" s="25">
        <f t="shared" si="3"/>
        <v>8</v>
      </c>
      <c r="S81" s="26">
        <v>1037000</v>
      </c>
      <c r="T81" s="26">
        <v>445138</v>
      </c>
      <c r="U81" s="24"/>
      <c r="V81" s="25"/>
      <c r="W81" s="25"/>
    </row>
    <row r="82" spans="1:23" s="23" customFormat="1" ht="24.75" customHeight="1">
      <c r="A82" s="1"/>
      <c r="B82" s="49" t="s">
        <v>31</v>
      </c>
      <c r="C82" s="212"/>
      <c r="D82" s="209"/>
      <c r="E82" s="212"/>
      <c r="F82" s="212"/>
      <c r="G82" s="47" t="s">
        <v>30</v>
      </c>
      <c r="H82" s="212"/>
      <c r="I82" s="212"/>
      <c r="J82" s="212"/>
      <c r="K82" s="212"/>
      <c r="L82" s="209"/>
      <c r="M82" s="209"/>
      <c r="N82" s="48"/>
      <c r="O82" s="47" t="s">
        <v>30</v>
      </c>
      <c r="P82" s="27" t="s">
        <v>29</v>
      </c>
      <c r="Q82" s="24">
        <v>2022</v>
      </c>
      <c r="R82" s="25">
        <f t="shared" si="3"/>
        <v>12</v>
      </c>
      <c r="S82" s="26">
        <v>792000</v>
      </c>
      <c r="T82" s="26">
        <v>210909</v>
      </c>
      <c r="U82" s="46"/>
      <c r="V82" s="46"/>
      <c r="W82" s="46"/>
    </row>
    <row r="83" spans="1:23" s="33" customFormat="1" ht="52.8" hidden="1">
      <c r="A83" s="37">
        <v>28</v>
      </c>
      <c r="B83" s="36"/>
      <c r="C83" s="40">
        <v>19</v>
      </c>
      <c r="D83" s="75" t="s">
        <v>26</v>
      </c>
      <c r="E83" s="40">
        <v>3</v>
      </c>
      <c r="F83" s="40">
        <v>2</v>
      </c>
      <c r="G83" s="31" t="s">
        <v>27</v>
      </c>
      <c r="H83" s="40"/>
      <c r="I83" s="40">
        <v>1</v>
      </c>
      <c r="J83" s="40"/>
      <c r="K83" s="40">
        <v>1</v>
      </c>
      <c r="L83" s="75" t="s">
        <v>28</v>
      </c>
      <c r="M83" s="75" t="s">
        <v>9</v>
      </c>
      <c r="N83" s="45"/>
      <c r="P83" s="34"/>
      <c r="Q83" s="24"/>
      <c r="R83" s="25">
        <f t="shared" si="3"/>
        <v>0</v>
      </c>
      <c r="S83" s="26"/>
      <c r="T83" s="26"/>
      <c r="U83" s="24">
        <v>2</v>
      </c>
      <c r="V83" s="24">
        <v>3</v>
      </c>
      <c r="W83" s="24">
        <f>IF(V83&gt;U83,V83-U83,0)</f>
        <v>1</v>
      </c>
    </row>
    <row r="84" spans="1:23" s="23" customFormat="1" ht="26.4" hidden="1">
      <c r="A84" s="37">
        <v>29</v>
      </c>
      <c r="B84" s="36"/>
      <c r="C84" s="126">
        <v>20</v>
      </c>
      <c r="D84" s="42" t="s">
        <v>22</v>
      </c>
      <c r="E84" s="126">
        <v>3</v>
      </c>
      <c r="F84" s="126">
        <v>3</v>
      </c>
      <c r="G84" s="39" t="s">
        <v>25</v>
      </c>
      <c r="H84" s="126"/>
      <c r="I84" s="126"/>
      <c r="J84" s="126"/>
      <c r="K84" s="126">
        <v>1</v>
      </c>
      <c r="L84" s="42" t="s">
        <v>24</v>
      </c>
      <c r="M84" s="42" t="s">
        <v>9</v>
      </c>
      <c r="N84" s="42"/>
      <c r="O84" s="39" t="s">
        <v>23</v>
      </c>
      <c r="P84" s="34"/>
      <c r="Q84" s="24"/>
      <c r="R84" s="25">
        <f t="shared" ref="R84:R89" si="4">Q84-P84</f>
        <v>0</v>
      </c>
      <c r="S84" s="26"/>
      <c r="T84" s="26"/>
      <c r="U84" s="24">
        <v>3</v>
      </c>
      <c r="V84" s="24">
        <v>3</v>
      </c>
      <c r="W84" s="24">
        <f>IF(V84&gt;U84,V84-U84,0)</f>
        <v>0</v>
      </c>
    </row>
    <row r="85" spans="1:23" s="33" customFormat="1" ht="39.6" hidden="1">
      <c r="A85" s="37">
        <v>30</v>
      </c>
      <c r="B85" s="36"/>
      <c r="C85" s="40">
        <v>21</v>
      </c>
      <c r="D85" s="75" t="s">
        <v>19</v>
      </c>
      <c r="E85" s="40">
        <v>3</v>
      </c>
      <c r="F85" s="40">
        <v>2</v>
      </c>
      <c r="G85" s="50" t="s">
        <v>20</v>
      </c>
      <c r="H85" s="126">
        <v>1</v>
      </c>
      <c r="I85" s="126"/>
      <c r="J85" s="126"/>
      <c r="K85" s="126"/>
      <c r="L85" s="42" t="s">
        <v>21</v>
      </c>
      <c r="M85" s="42" t="s">
        <v>9</v>
      </c>
      <c r="N85" s="35"/>
      <c r="P85" s="34"/>
      <c r="Q85" s="24"/>
      <c r="R85" s="25">
        <f t="shared" si="4"/>
        <v>0</v>
      </c>
      <c r="S85" s="26"/>
      <c r="T85" s="26"/>
      <c r="U85" s="24">
        <v>2</v>
      </c>
      <c r="V85" s="24">
        <v>3</v>
      </c>
      <c r="W85" s="24">
        <f>IF(V85&gt;U85,V85-U85,0)</f>
        <v>1</v>
      </c>
    </row>
    <row r="86" spans="1:23" s="23" customFormat="1" hidden="1">
      <c r="A86" s="37">
        <v>31</v>
      </c>
      <c r="B86" s="36"/>
      <c r="C86" s="204">
        <v>15</v>
      </c>
      <c r="D86" s="207" t="s">
        <v>14</v>
      </c>
      <c r="E86" s="210">
        <v>3</v>
      </c>
      <c r="F86" s="210">
        <v>2</v>
      </c>
      <c r="G86" s="213" t="s">
        <v>16</v>
      </c>
      <c r="H86" s="204">
        <v>1</v>
      </c>
      <c r="I86" s="204"/>
      <c r="J86" s="204">
        <v>1</v>
      </c>
      <c r="K86" s="204"/>
      <c r="L86" s="215" t="s">
        <v>18</v>
      </c>
      <c r="M86" s="215" t="s">
        <v>17</v>
      </c>
      <c r="N86" s="35"/>
      <c r="P86" s="34"/>
      <c r="Q86" s="24"/>
      <c r="R86" s="25">
        <f t="shared" si="4"/>
        <v>0</v>
      </c>
      <c r="S86" s="26"/>
      <c r="T86" s="26"/>
      <c r="U86" s="24">
        <v>2</v>
      </c>
      <c r="V86" s="24">
        <v>3</v>
      </c>
      <c r="W86" s="24">
        <f>IF(V86&gt;U86,V86-U86,0)</f>
        <v>1</v>
      </c>
    </row>
    <row r="87" spans="1:23" s="23" customFormat="1" ht="17.25" customHeight="1">
      <c r="A87" s="1"/>
      <c r="B87" s="30" t="s">
        <v>14</v>
      </c>
      <c r="C87" s="205"/>
      <c r="D87" s="208"/>
      <c r="E87" s="211"/>
      <c r="F87" s="211"/>
      <c r="G87" s="214"/>
      <c r="H87" s="205"/>
      <c r="I87" s="205"/>
      <c r="J87" s="205"/>
      <c r="K87" s="205"/>
      <c r="L87" s="216"/>
      <c r="M87" s="216"/>
      <c r="N87" s="32"/>
      <c r="O87" s="39" t="s">
        <v>16</v>
      </c>
      <c r="P87" s="34" t="s">
        <v>15</v>
      </c>
      <c r="Q87" s="24">
        <v>2022</v>
      </c>
      <c r="R87" s="25">
        <f t="shared" si="4"/>
        <v>19</v>
      </c>
      <c r="S87" s="26">
        <v>737971</v>
      </c>
      <c r="T87" s="26"/>
      <c r="U87" s="24"/>
      <c r="V87" s="25"/>
      <c r="W87" s="25"/>
    </row>
    <row r="88" spans="1:23" s="23" customFormat="1" ht="45.75" customHeight="1">
      <c r="A88" s="1"/>
      <c r="B88" s="30" t="s">
        <v>14</v>
      </c>
      <c r="C88" s="206"/>
      <c r="D88" s="209"/>
      <c r="E88" s="212"/>
      <c r="F88" s="212"/>
      <c r="G88" s="38" t="s">
        <v>13</v>
      </c>
      <c r="H88" s="206"/>
      <c r="I88" s="206"/>
      <c r="J88" s="206"/>
      <c r="K88" s="206"/>
      <c r="L88" s="217"/>
      <c r="M88" s="217"/>
      <c r="N88" s="29"/>
      <c r="O88" s="38" t="s">
        <v>13</v>
      </c>
      <c r="P88" s="34" t="s">
        <v>12</v>
      </c>
      <c r="Q88" s="24">
        <v>2022</v>
      </c>
      <c r="R88" s="25">
        <f t="shared" si="4"/>
        <v>2</v>
      </c>
      <c r="S88" s="26">
        <v>1143000</v>
      </c>
      <c r="T88" s="26"/>
      <c r="U88" s="24"/>
      <c r="V88" s="25"/>
      <c r="W88" s="25"/>
    </row>
    <row r="89" spans="1:23" s="33" customFormat="1" ht="19.5" hidden="1" customHeight="1">
      <c r="A89" s="37">
        <v>32</v>
      </c>
      <c r="B89" s="36"/>
      <c r="C89" s="126">
        <v>23</v>
      </c>
      <c r="D89" s="42" t="s">
        <v>7</v>
      </c>
      <c r="E89" s="126">
        <v>3</v>
      </c>
      <c r="F89" s="126">
        <v>2</v>
      </c>
      <c r="G89" s="31" t="s">
        <v>11</v>
      </c>
      <c r="H89" s="126"/>
      <c r="I89" s="126">
        <v>1</v>
      </c>
      <c r="J89" s="126"/>
      <c r="K89" s="126">
        <v>1</v>
      </c>
      <c r="L89" s="42" t="s">
        <v>10</v>
      </c>
      <c r="M89" s="42" t="s">
        <v>9</v>
      </c>
      <c r="N89" s="35"/>
      <c r="P89" s="34"/>
      <c r="Q89" s="24"/>
      <c r="R89" s="25">
        <f t="shared" si="4"/>
        <v>0</v>
      </c>
      <c r="S89" s="26"/>
      <c r="T89" s="26"/>
      <c r="U89" s="24">
        <v>2</v>
      </c>
      <c r="V89" s="24">
        <v>3</v>
      </c>
      <c r="W89" s="24">
        <f>IF(V89&gt;U89,V89-U89,0)</f>
        <v>1</v>
      </c>
    </row>
    <row r="90" spans="1:23" s="11" customFormat="1" ht="24" hidden="1" customHeight="1">
      <c r="C90" s="22" t="s">
        <v>5</v>
      </c>
      <c r="D90" s="201" t="s">
        <v>4</v>
      </c>
      <c r="E90" s="201"/>
      <c r="F90" s="201"/>
      <c r="G90" s="201"/>
      <c r="H90" s="201"/>
      <c r="I90" s="201"/>
      <c r="J90" s="201"/>
      <c r="K90" s="201"/>
      <c r="L90" s="201"/>
      <c r="M90" s="21"/>
      <c r="N90" s="21"/>
      <c r="O90" s="16"/>
      <c r="P90" s="20"/>
      <c r="Q90" s="16"/>
      <c r="R90" s="19"/>
      <c r="S90" s="18"/>
      <c r="T90" s="18"/>
      <c r="U90" s="16"/>
      <c r="V90" s="16"/>
      <c r="W90" s="16"/>
    </row>
    <row r="91" spans="1:23" s="11" customFormat="1" ht="41.25" customHeight="1">
      <c r="A91" s="17"/>
      <c r="B91" s="17"/>
      <c r="C91" s="16"/>
      <c r="D91" s="202" t="s">
        <v>3</v>
      </c>
      <c r="E91" s="202"/>
      <c r="F91" s="202"/>
      <c r="G91" s="202"/>
      <c r="H91" s="202"/>
      <c r="I91" s="202"/>
      <c r="J91" s="202"/>
      <c r="K91" s="202"/>
      <c r="L91" s="202"/>
      <c r="M91" s="16"/>
      <c r="N91" s="16"/>
      <c r="O91" s="16"/>
      <c r="P91" s="20"/>
      <c r="Q91" s="16"/>
      <c r="R91" s="19"/>
      <c r="S91" s="18"/>
      <c r="T91" s="18"/>
      <c r="U91" s="16"/>
      <c r="V91" s="16"/>
      <c r="W91" s="16"/>
    </row>
    <row r="92" spans="1:23" s="11" customFormat="1" ht="32.25" customHeight="1">
      <c r="A92" s="17"/>
      <c r="B92" s="17"/>
      <c r="C92" s="16"/>
      <c r="D92" s="202" t="s">
        <v>2</v>
      </c>
      <c r="E92" s="202"/>
      <c r="F92" s="202"/>
      <c r="G92" s="202"/>
      <c r="H92" s="202"/>
      <c r="I92" s="202"/>
      <c r="J92" s="202"/>
      <c r="K92" s="202"/>
      <c r="L92" s="202"/>
      <c r="M92" s="16"/>
      <c r="N92" s="16"/>
      <c r="O92" s="16"/>
      <c r="P92" s="15"/>
      <c r="Q92" s="16"/>
      <c r="R92" s="19"/>
      <c r="S92" s="18"/>
      <c r="T92" s="18"/>
      <c r="U92" s="16"/>
      <c r="V92" s="16"/>
      <c r="W92" s="16"/>
    </row>
    <row r="93" spans="1:23" s="11" customFormat="1" ht="31.5" customHeight="1">
      <c r="A93" s="17"/>
      <c r="B93" s="17"/>
      <c r="C93" s="16"/>
      <c r="D93" s="202" t="s">
        <v>1</v>
      </c>
      <c r="E93" s="202"/>
      <c r="F93" s="202"/>
      <c r="G93" s="202"/>
      <c r="H93" s="202"/>
      <c r="I93" s="202"/>
      <c r="J93" s="202"/>
      <c r="K93" s="202"/>
      <c r="L93" s="202"/>
      <c r="M93" s="16"/>
      <c r="N93" s="16"/>
      <c r="O93" s="16"/>
      <c r="P93" s="15"/>
      <c r="Q93" s="12"/>
      <c r="R93" s="14"/>
      <c r="S93" s="13"/>
      <c r="T93" s="13"/>
      <c r="U93" s="12"/>
      <c r="V93" s="12"/>
      <c r="W93" s="12"/>
    </row>
    <row r="94" spans="1:23" s="11" customFormat="1" ht="62.25" customHeight="1">
      <c r="A94" s="17"/>
      <c r="B94" s="17"/>
      <c r="C94" s="16"/>
      <c r="D94" s="202" t="s">
        <v>0</v>
      </c>
      <c r="E94" s="202"/>
      <c r="F94" s="202"/>
      <c r="G94" s="202"/>
      <c r="H94" s="202"/>
      <c r="I94" s="202"/>
      <c r="J94" s="202"/>
      <c r="K94" s="202"/>
      <c r="L94" s="202"/>
      <c r="M94" s="16"/>
      <c r="N94" s="16"/>
      <c r="O94" s="16"/>
      <c r="P94" s="15"/>
      <c r="Q94" s="12"/>
      <c r="R94" s="14"/>
      <c r="S94" s="13"/>
      <c r="T94" s="13"/>
      <c r="U94" s="12"/>
      <c r="V94" s="12"/>
      <c r="W94" s="12"/>
    </row>
    <row r="95" spans="1:23" ht="45.75" customHeight="1">
      <c r="D95" s="203"/>
      <c r="E95" s="203"/>
      <c r="F95" s="203"/>
      <c r="G95" s="203"/>
      <c r="H95" s="203"/>
      <c r="I95" s="203"/>
      <c r="J95" s="203"/>
      <c r="K95" s="203"/>
      <c r="L95" s="203"/>
      <c r="P95" s="10"/>
      <c r="Q95" s="7"/>
      <c r="R95" s="9"/>
      <c r="S95" s="8"/>
      <c r="T95" s="8"/>
      <c r="U95" s="7"/>
      <c r="V95" s="7"/>
      <c r="W95" s="7"/>
    </row>
    <row r="96" spans="1:23">
      <c r="P96" s="10"/>
      <c r="Q96" s="7"/>
      <c r="R96" s="9"/>
      <c r="S96" s="8"/>
      <c r="T96" s="8"/>
      <c r="U96" s="7"/>
      <c r="V96" s="7"/>
      <c r="W96" s="7"/>
    </row>
    <row r="97" spans="16:23">
      <c r="P97" s="10"/>
      <c r="Q97" s="7"/>
      <c r="R97" s="9"/>
      <c r="S97" s="8"/>
      <c r="T97" s="8"/>
      <c r="U97" s="7"/>
      <c r="V97" s="7"/>
      <c r="W97" s="7"/>
    </row>
    <row r="98" spans="16:23">
      <c r="P98" s="10"/>
      <c r="Q98" s="7"/>
      <c r="R98" s="9"/>
      <c r="S98" s="8"/>
      <c r="T98" s="8"/>
      <c r="U98" s="7"/>
      <c r="V98" s="7"/>
      <c r="W98" s="7"/>
    </row>
    <row r="99" spans="16:23">
      <c r="P99" s="10"/>
      <c r="Q99" s="7"/>
      <c r="R99" s="9"/>
      <c r="S99" s="8"/>
      <c r="T99" s="8"/>
      <c r="U99" s="7"/>
      <c r="V99" s="7"/>
      <c r="W99" s="7"/>
    </row>
    <row r="100" spans="16:23">
      <c r="P100" s="10"/>
      <c r="Q100" s="7"/>
      <c r="R100" s="9"/>
      <c r="S100" s="8"/>
      <c r="T100" s="8"/>
      <c r="U100" s="7"/>
      <c r="V100" s="7"/>
      <c r="W100" s="7"/>
    </row>
    <row r="101" spans="16:23">
      <c r="P101" s="10"/>
      <c r="Q101" s="7"/>
      <c r="R101" s="9"/>
      <c r="S101" s="8"/>
      <c r="T101" s="8"/>
      <c r="U101" s="7"/>
      <c r="V101" s="7"/>
      <c r="W101" s="7"/>
    </row>
    <row r="102" spans="16:23">
      <c r="P102" s="10"/>
      <c r="Q102" s="7"/>
      <c r="R102" s="9"/>
      <c r="S102" s="8"/>
      <c r="T102" s="8"/>
      <c r="U102" s="7"/>
      <c r="V102" s="7"/>
      <c r="W102" s="7"/>
    </row>
    <row r="103" spans="16:23">
      <c r="P103" s="10"/>
      <c r="Q103" s="7"/>
      <c r="R103" s="9"/>
      <c r="S103" s="8"/>
      <c r="T103" s="8"/>
      <c r="U103" s="7"/>
      <c r="V103" s="7"/>
      <c r="W103" s="7"/>
    </row>
    <row r="104" spans="16:23">
      <c r="P104" s="10"/>
      <c r="Q104" s="7"/>
      <c r="R104" s="9"/>
      <c r="S104" s="8"/>
      <c r="T104" s="8"/>
      <c r="U104" s="7"/>
      <c r="V104" s="7"/>
      <c r="W104" s="7"/>
    </row>
    <row r="105" spans="16:23">
      <c r="P105" s="10"/>
      <c r="Q105" s="7"/>
      <c r="R105" s="9"/>
      <c r="S105" s="8"/>
      <c r="T105" s="8"/>
      <c r="U105" s="7"/>
      <c r="V105" s="7"/>
      <c r="W105" s="7"/>
    </row>
    <row r="106" spans="16:23">
      <c r="P106" s="10"/>
      <c r="Q106" s="7"/>
      <c r="R106" s="9"/>
      <c r="S106" s="8"/>
      <c r="T106" s="8"/>
      <c r="U106" s="7"/>
      <c r="V106" s="7"/>
      <c r="W106" s="7"/>
    </row>
    <row r="107" spans="16:23">
      <c r="P107" s="10"/>
      <c r="Q107" s="7"/>
      <c r="R107" s="9"/>
      <c r="S107" s="8"/>
      <c r="T107" s="8"/>
      <c r="U107" s="7"/>
      <c r="V107" s="7"/>
      <c r="W107" s="7"/>
    </row>
    <row r="108" spans="16:23">
      <c r="P108" s="10"/>
      <c r="Q108" s="7"/>
      <c r="R108" s="9"/>
      <c r="S108" s="8"/>
      <c r="T108" s="8"/>
      <c r="U108" s="7"/>
      <c r="V108" s="7"/>
      <c r="W108" s="7"/>
    </row>
    <row r="109" spans="16:23">
      <c r="P109" s="10"/>
      <c r="Q109" s="7"/>
      <c r="R109" s="9"/>
      <c r="S109" s="8"/>
      <c r="T109" s="8"/>
      <c r="U109" s="7"/>
      <c r="V109" s="7"/>
      <c r="W109" s="7"/>
    </row>
    <row r="110" spans="16:23">
      <c r="P110" s="10"/>
      <c r="Q110" s="7"/>
      <c r="R110" s="9"/>
      <c r="S110" s="8"/>
      <c r="T110" s="8"/>
      <c r="U110" s="7"/>
      <c r="V110" s="7"/>
      <c r="W110" s="7"/>
    </row>
    <row r="111" spans="16:23">
      <c r="P111" s="10"/>
      <c r="Q111" s="7"/>
      <c r="R111" s="9"/>
      <c r="S111" s="8"/>
      <c r="T111" s="8"/>
      <c r="U111" s="7"/>
      <c r="V111" s="7"/>
      <c r="W111" s="7"/>
    </row>
    <row r="112" spans="16:23">
      <c r="P112" s="10"/>
      <c r="Q112" s="7"/>
      <c r="R112" s="9"/>
      <c r="S112" s="8"/>
      <c r="T112" s="8"/>
      <c r="U112" s="7"/>
      <c r="V112" s="7"/>
      <c r="W112" s="7"/>
    </row>
    <row r="113" spans="16:23">
      <c r="P113" s="10"/>
      <c r="Q113" s="7"/>
      <c r="R113" s="9"/>
      <c r="S113" s="8"/>
      <c r="T113" s="8"/>
      <c r="U113" s="7"/>
      <c r="V113" s="7"/>
      <c r="W113" s="7"/>
    </row>
    <row r="114" spans="16:23">
      <c r="P114" s="10"/>
      <c r="Q114" s="7"/>
      <c r="R114" s="9"/>
      <c r="S114" s="8"/>
      <c r="T114" s="8"/>
      <c r="U114" s="7"/>
      <c r="V114" s="7"/>
      <c r="W114" s="7"/>
    </row>
    <row r="115" spans="16:23">
      <c r="P115" s="10"/>
      <c r="Q115" s="7"/>
      <c r="R115" s="9"/>
      <c r="S115" s="8"/>
      <c r="T115" s="8"/>
      <c r="U115" s="7"/>
      <c r="V115" s="7"/>
      <c r="W115" s="7"/>
    </row>
    <row r="116" spans="16:23">
      <c r="P116" s="10"/>
      <c r="Q116" s="7"/>
      <c r="R116" s="9"/>
      <c r="S116" s="8"/>
      <c r="T116" s="8"/>
      <c r="U116" s="7"/>
      <c r="V116" s="7"/>
      <c r="W116" s="7"/>
    </row>
    <row r="117" spans="16:23">
      <c r="P117" s="10"/>
      <c r="Q117" s="7"/>
      <c r="R117" s="9"/>
      <c r="S117" s="8"/>
      <c r="T117" s="8"/>
      <c r="U117" s="7"/>
      <c r="V117" s="7"/>
      <c r="W117" s="7"/>
    </row>
    <row r="118" spans="16:23">
      <c r="P118" s="10"/>
      <c r="Q118" s="7"/>
      <c r="R118" s="9"/>
      <c r="S118" s="8"/>
      <c r="T118" s="8"/>
      <c r="U118" s="7"/>
      <c r="V118" s="7"/>
      <c r="W118" s="7"/>
    </row>
    <row r="119" spans="16:23">
      <c r="P119" s="10"/>
      <c r="Q119" s="7"/>
      <c r="R119" s="9"/>
      <c r="S119" s="8"/>
      <c r="T119" s="8"/>
      <c r="U119" s="7"/>
      <c r="V119" s="7"/>
      <c r="W119" s="7"/>
    </row>
    <row r="120" spans="16:23">
      <c r="P120" s="10"/>
      <c r="Q120" s="7"/>
      <c r="R120" s="9"/>
      <c r="S120" s="8"/>
      <c r="T120" s="8"/>
      <c r="U120" s="7"/>
      <c r="V120" s="7"/>
      <c r="W120" s="7"/>
    </row>
    <row r="121" spans="16:23">
      <c r="P121" s="10"/>
      <c r="Q121" s="7"/>
      <c r="R121" s="9"/>
      <c r="S121" s="8"/>
      <c r="T121" s="8"/>
      <c r="U121" s="7"/>
      <c r="V121" s="7"/>
      <c r="W121" s="7"/>
    </row>
    <row r="122" spans="16:23">
      <c r="P122" s="10"/>
      <c r="Q122" s="7"/>
      <c r="R122" s="9"/>
      <c r="S122" s="8"/>
      <c r="T122" s="8"/>
      <c r="U122" s="7"/>
      <c r="V122" s="7"/>
      <c r="W122" s="7"/>
    </row>
    <row r="123" spans="16:23">
      <c r="P123" s="10"/>
      <c r="Q123" s="7"/>
      <c r="R123" s="9"/>
      <c r="S123" s="8"/>
      <c r="T123" s="8"/>
      <c r="U123" s="7"/>
      <c r="V123" s="7"/>
      <c r="W123" s="7"/>
    </row>
    <row r="124" spans="16:23">
      <c r="P124" s="10"/>
      <c r="Q124" s="7"/>
      <c r="R124" s="9"/>
      <c r="S124" s="8"/>
      <c r="T124" s="8"/>
      <c r="U124" s="7"/>
      <c r="V124" s="7"/>
      <c r="W124" s="7"/>
    </row>
    <row r="125" spans="16:23">
      <c r="P125" s="10"/>
      <c r="Q125" s="7"/>
      <c r="R125" s="9"/>
      <c r="S125" s="8"/>
      <c r="T125" s="8"/>
      <c r="U125" s="7"/>
      <c r="V125" s="7"/>
      <c r="W125" s="7"/>
    </row>
    <row r="126" spans="16:23">
      <c r="P126" s="10"/>
      <c r="Q126" s="7"/>
      <c r="R126" s="9"/>
      <c r="S126" s="8"/>
      <c r="T126" s="8"/>
      <c r="U126" s="7"/>
      <c r="V126" s="7"/>
      <c r="W126" s="7"/>
    </row>
    <row r="127" spans="16:23">
      <c r="P127" s="10"/>
      <c r="Q127" s="7"/>
      <c r="R127" s="9"/>
      <c r="S127" s="8"/>
      <c r="T127" s="8"/>
      <c r="U127" s="7"/>
      <c r="V127" s="7"/>
      <c r="W127" s="7"/>
    </row>
    <row r="128" spans="16:23">
      <c r="P128" s="10"/>
      <c r="Q128" s="7"/>
      <c r="R128" s="9"/>
      <c r="S128" s="8"/>
      <c r="T128" s="8"/>
      <c r="U128" s="7"/>
      <c r="V128" s="7"/>
      <c r="W128" s="7"/>
    </row>
    <row r="129" spans="16:23">
      <c r="P129" s="10"/>
      <c r="Q129" s="7"/>
      <c r="R129" s="9"/>
      <c r="S129" s="8"/>
      <c r="T129" s="8"/>
      <c r="U129" s="7"/>
      <c r="V129" s="7"/>
      <c r="W129" s="7"/>
    </row>
    <row r="130" spans="16:23">
      <c r="P130" s="10"/>
      <c r="Q130" s="7"/>
      <c r="R130" s="9"/>
      <c r="S130" s="8"/>
      <c r="T130" s="8"/>
      <c r="U130" s="7"/>
      <c r="V130" s="7"/>
      <c r="W130" s="7"/>
    </row>
    <row r="131" spans="16:23">
      <c r="P131" s="10"/>
      <c r="Q131" s="7"/>
      <c r="R131" s="9"/>
      <c r="S131" s="8"/>
      <c r="T131" s="8"/>
      <c r="U131" s="7"/>
      <c r="V131" s="7"/>
      <c r="W131" s="7"/>
    </row>
    <row r="132" spans="16:23">
      <c r="P132" s="10"/>
      <c r="Q132" s="7"/>
      <c r="R132" s="9"/>
      <c r="S132" s="8"/>
      <c r="T132" s="8"/>
      <c r="U132" s="7"/>
      <c r="V132" s="7"/>
      <c r="W132" s="7"/>
    </row>
    <row r="133" spans="16:23">
      <c r="P133" s="10"/>
      <c r="Q133" s="7"/>
      <c r="R133" s="9"/>
      <c r="S133" s="8"/>
      <c r="T133" s="8"/>
      <c r="U133" s="7"/>
      <c r="V133" s="7"/>
      <c r="W133" s="7"/>
    </row>
    <row r="134" spans="16:23">
      <c r="P134" s="10"/>
      <c r="Q134" s="7"/>
      <c r="R134" s="9"/>
      <c r="S134" s="8"/>
      <c r="T134" s="8"/>
      <c r="U134" s="7"/>
      <c r="V134" s="7"/>
      <c r="W134" s="7"/>
    </row>
    <row r="135" spans="16:23">
      <c r="P135" s="10"/>
      <c r="Q135" s="7"/>
      <c r="R135" s="9"/>
      <c r="S135" s="8"/>
      <c r="T135" s="8"/>
      <c r="U135" s="7"/>
      <c r="V135" s="7"/>
      <c r="W135" s="7"/>
    </row>
    <row r="136" spans="16:23">
      <c r="P136" s="10"/>
      <c r="Q136" s="7"/>
      <c r="R136" s="9"/>
      <c r="S136" s="8"/>
      <c r="T136" s="8"/>
      <c r="U136" s="7"/>
      <c r="V136" s="7"/>
      <c r="W136" s="7"/>
    </row>
    <row r="137" spans="16:23">
      <c r="P137" s="10"/>
      <c r="Q137" s="7"/>
      <c r="R137" s="9"/>
      <c r="S137" s="8"/>
      <c r="T137" s="8"/>
      <c r="U137" s="7"/>
      <c r="V137" s="7"/>
      <c r="W137" s="7"/>
    </row>
    <row r="138" spans="16:23">
      <c r="P138" s="10"/>
      <c r="Q138" s="7"/>
      <c r="R138" s="9"/>
      <c r="S138" s="8"/>
      <c r="T138" s="8"/>
      <c r="U138" s="7"/>
      <c r="V138" s="7"/>
      <c r="W138" s="7"/>
    </row>
    <row r="139" spans="16:23">
      <c r="P139" s="10"/>
      <c r="Q139" s="7"/>
      <c r="R139" s="9"/>
      <c r="S139" s="8"/>
      <c r="T139" s="8"/>
      <c r="U139" s="7"/>
      <c r="V139" s="7"/>
      <c r="W139" s="7"/>
    </row>
    <row r="140" spans="16:23">
      <c r="P140" s="10"/>
      <c r="Q140" s="7"/>
      <c r="R140" s="9"/>
      <c r="S140" s="8"/>
      <c r="T140" s="8"/>
      <c r="U140" s="7"/>
      <c r="V140" s="7"/>
      <c r="W140" s="7"/>
    </row>
    <row r="141" spans="16:23">
      <c r="P141" s="10"/>
      <c r="Q141" s="7"/>
      <c r="R141" s="9"/>
      <c r="S141" s="8"/>
      <c r="T141" s="8"/>
      <c r="U141" s="7"/>
      <c r="V141" s="7"/>
      <c r="W141" s="7"/>
    </row>
    <row r="142" spans="16:23">
      <c r="P142" s="10"/>
      <c r="Q142" s="7"/>
      <c r="R142" s="9"/>
      <c r="S142" s="8"/>
      <c r="T142" s="8"/>
      <c r="U142" s="7"/>
      <c r="V142" s="7"/>
      <c r="W142" s="7"/>
    </row>
    <row r="143" spans="16:23">
      <c r="P143" s="10"/>
      <c r="Q143" s="7"/>
      <c r="R143" s="9"/>
      <c r="S143" s="8"/>
      <c r="T143" s="8"/>
      <c r="U143" s="7"/>
      <c r="V143" s="7"/>
      <c r="W143" s="7"/>
    </row>
    <row r="144" spans="16:23">
      <c r="P144" s="10"/>
      <c r="Q144" s="7"/>
      <c r="R144" s="9"/>
      <c r="S144" s="8"/>
      <c r="T144" s="8"/>
      <c r="U144" s="7"/>
      <c r="V144" s="7"/>
      <c r="W144" s="7"/>
    </row>
    <row r="145" spans="16:23">
      <c r="P145" s="10"/>
      <c r="Q145" s="7"/>
      <c r="R145" s="9"/>
      <c r="S145" s="8"/>
      <c r="T145" s="8"/>
      <c r="U145" s="7"/>
      <c r="V145" s="7"/>
      <c r="W145" s="7"/>
    </row>
    <row r="146" spans="16:23">
      <c r="P146" s="10"/>
      <c r="Q146" s="7"/>
      <c r="R146" s="9"/>
      <c r="S146" s="8"/>
      <c r="T146" s="8"/>
      <c r="U146" s="7"/>
      <c r="V146" s="7"/>
      <c r="W146" s="7"/>
    </row>
    <row r="147" spans="16:23">
      <c r="P147" s="10"/>
      <c r="Q147" s="7"/>
      <c r="R147" s="9"/>
      <c r="S147" s="8"/>
      <c r="T147" s="8"/>
      <c r="U147" s="7"/>
      <c r="V147" s="7"/>
      <c r="W147" s="7"/>
    </row>
    <row r="148" spans="16:23">
      <c r="P148" s="10"/>
      <c r="Q148" s="7"/>
      <c r="R148" s="9"/>
      <c r="S148" s="8"/>
      <c r="T148" s="8"/>
      <c r="U148" s="7"/>
      <c r="V148" s="7"/>
      <c r="W148" s="7"/>
    </row>
    <row r="149" spans="16:23">
      <c r="P149" s="10"/>
      <c r="Q149" s="7"/>
      <c r="R149" s="9"/>
      <c r="S149" s="8"/>
      <c r="T149" s="8"/>
      <c r="U149" s="7"/>
      <c r="V149" s="7"/>
      <c r="W149" s="7"/>
    </row>
    <row r="150" spans="16:23">
      <c r="P150" s="10"/>
      <c r="Q150" s="7"/>
      <c r="R150" s="9"/>
      <c r="S150" s="8"/>
      <c r="T150" s="8"/>
      <c r="U150" s="7"/>
      <c r="V150" s="7"/>
      <c r="W150" s="7"/>
    </row>
    <row r="151" spans="16:23">
      <c r="P151" s="10"/>
      <c r="Q151" s="7"/>
      <c r="R151" s="9"/>
      <c r="S151" s="8"/>
      <c r="T151" s="8"/>
      <c r="U151" s="7"/>
      <c r="V151" s="7"/>
      <c r="W151" s="7"/>
    </row>
    <row r="152" spans="16:23">
      <c r="P152" s="10"/>
      <c r="Q152" s="7"/>
      <c r="R152" s="9"/>
      <c r="S152" s="8"/>
      <c r="T152" s="8"/>
      <c r="U152" s="7"/>
      <c r="V152" s="7"/>
      <c r="W152" s="7"/>
    </row>
    <row r="153" spans="16:23">
      <c r="P153" s="10"/>
      <c r="Q153" s="7"/>
      <c r="R153" s="9"/>
      <c r="S153" s="8"/>
      <c r="T153" s="8"/>
      <c r="U153" s="7"/>
      <c r="V153" s="7"/>
      <c r="W153" s="7"/>
    </row>
    <row r="154" spans="16:23">
      <c r="P154" s="10"/>
      <c r="Q154" s="7"/>
      <c r="R154" s="9"/>
      <c r="S154" s="8"/>
      <c r="T154" s="8"/>
      <c r="U154" s="7"/>
      <c r="V154" s="7"/>
      <c r="W154" s="7"/>
    </row>
    <row r="155" spans="16:23">
      <c r="P155" s="10"/>
      <c r="Q155" s="7"/>
      <c r="R155" s="9"/>
      <c r="S155" s="8"/>
      <c r="T155" s="8"/>
      <c r="U155" s="7"/>
      <c r="V155" s="7"/>
      <c r="W155" s="7"/>
    </row>
    <row r="156" spans="16:23">
      <c r="P156" s="10"/>
      <c r="Q156" s="7"/>
      <c r="R156" s="9"/>
      <c r="S156" s="8"/>
      <c r="T156" s="8"/>
      <c r="U156" s="7"/>
      <c r="V156" s="7"/>
      <c r="W156" s="7"/>
    </row>
    <row r="157" spans="16:23">
      <c r="P157" s="10"/>
      <c r="Q157" s="7"/>
      <c r="R157" s="9"/>
      <c r="S157" s="8"/>
      <c r="T157" s="8"/>
      <c r="U157" s="7"/>
      <c r="V157" s="7"/>
      <c r="W157" s="7"/>
    </row>
    <row r="158" spans="16:23">
      <c r="P158" s="10"/>
      <c r="Q158" s="7"/>
      <c r="R158" s="9"/>
      <c r="S158" s="8"/>
      <c r="T158" s="8"/>
      <c r="U158" s="7"/>
      <c r="V158" s="7"/>
      <c r="W158" s="7"/>
    </row>
    <row r="159" spans="16:23">
      <c r="P159" s="10"/>
      <c r="Q159" s="7"/>
      <c r="R159" s="9"/>
      <c r="S159" s="8"/>
      <c r="T159" s="8"/>
      <c r="U159" s="7"/>
      <c r="V159" s="7"/>
      <c r="W159" s="7"/>
    </row>
    <row r="160" spans="16:23">
      <c r="P160" s="10"/>
      <c r="Q160" s="7"/>
      <c r="R160" s="9"/>
      <c r="S160" s="8"/>
      <c r="T160" s="8"/>
      <c r="U160" s="7"/>
      <c r="V160" s="7"/>
      <c r="W160" s="7"/>
    </row>
    <row r="161" spans="16:23">
      <c r="P161" s="10"/>
      <c r="Q161" s="7"/>
      <c r="R161" s="9"/>
      <c r="S161" s="8"/>
      <c r="T161" s="8"/>
      <c r="U161" s="7"/>
      <c r="V161" s="7"/>
      <c r="W161" s="7"/>
    </row>
    <row r="162" spans="16:23">
      <c r="P162" s="10"/>
      <c r="Q162" s="7"/>
      <c r="R162" s="9"/>
      <c r="S162" s="8"/>
      <c r="T162" s="8"/>
      <c r="U162" s="7"/>
      <c r="V162" s="7"/>
      <c r="W162" s="7"/>
    </row>
    <row r="163" spans="16:23">
      <c r="P163" s="10"/>
      <c r="Q163" s="7"/>
      <c r="R163" s="9"/>
      <c r="S163" s="8"/>
      <c r="T163" s="8"/>
      <c r="U163" s="7"/>
      <c r="V163" s="7"/>
      <c r="W163" s="7"/>
    </row>
    <row r="164" spans="16:23">
      <c r="P164" s="10"/>
      <c r="Q164" s="7"/>
      <c r="R164" s="9"/>
      <c r="S164" s="8"/>
      <c r="T164" s="8"/>
      <c r="U164" s="7"/>
      <c r="V164" s="7"/>
      <c r="W164" s="7"/>
    </row>
    <row r="165" spans="16:23">
      <c r="P165" s="10"/>
      <c r="Q165" s="7"/>
      <c r="R165" s="9"/>
      <c r="S165" s="8"/>
      <c r="T165" s="8"/>
      <c r="U165" s="7"/>
      <c r="V165" s="7"/>
      <c r="W165" s="7"/>
    </row>
    <row r="166" spans="16:23">
      <c r="P166" s="10"/>
      <c r="Q166" s="7"/>
      <c r="R166" s="9"/>
      <c r="S166" s="8"/>
      <c r="T166" s="8"/>
      <c r="U166" s="7"/>
      <c r="V166" s="7"/>
      <c r="W166" s="7"/>
    </row>
    <row r="167" spans="16:23">
      <c r="P167" s="10"/>
      <c r="Q167" s="7"/>
      <c r="R167" s="9"/>
      <c r="S167" s="8"/>
      <c r="T167" s="8"/>
      <c r="U167" s="7"/>
      <c r="V167" s="7"/>
      <c r="W167" s="7"/>
    </row>
    <row r="168" spans="16:23">
      <c r="P168" s="10"/>
      <c r="Q168" s="7"/>
      <c r="R168" s="9"/>
      <c r="S168" s="8"/>
      <c r="T168" s="8"/>
      <c r="U168" s="7"/>
      <c r="V168" s="7"/>
      <c r="W168" s="7"/>
    </row>
    <row r="169" spans="16:23">
      <c r="P169" s="10"/>
      <c r="Q169" s="7"/>
      <c r="R169" s="9"/>
      <c r="S169" s="8"/>
      <c r="T169" s="8"/>
      <c r="U169" s="7"/>
      <c r="V169" s="7"/>
      <c r="W169" s="7"/>
    </row>
    <row r="170" spans="16:23">
      <c r="P170" s="10"/>
      <c r="Q170" s="7"/>
      <c r="R170" s="9"/>
      <c r="S170" s="8"/>
      <c r="T170" s="8"/>
      <c r="U170" s="7"/>
      <c r="V170" s="7"/>
      <c r="W170" s="7"/>
    </row>
    <row r="171" spans="16:23">
      <c r="P171" s="10"/>
      <c r="Q171" s="7"/>
      <c r="R171" s="9"/>
      <c r="S171" s="8"/>
      <c r="T171" s="8"/>
      <c r="U171" s="7"/>
      <c r="V171" s="7"/>
      <c r="W171" s="7"/>
    </row>
    <row r="172" spans="16:23">
      <c r="P172" s="10"/>
      <c r="Q172" s="7"/>
      <c r="R172" s="9"/>
      <c r="S172" s="8"/>
      <c r="T172" s="8"/>
      <c r="U172" s="7"/>
      <c r="V172" s="7"/>
      <c r="W172" s="7"/>
    </row>
    <row r="173" spans="16:23">
      <c r="P173" s="10"/>
      <c r="Q173" s="7"/>
      <c r="R173" s="9"/>
      <c r="S173" s="8"/>
      <c r="T173" s="8"/>
      <c r="U173" s="7"/>
      <c r="V173" s="7"/>
      <c r="W173" s="7"/>
    </row>
    <row r="174" spans="16:23">
      <c r="P174" s="10"/>
      <c r="Q174" s="7"/>
      <c r="R174" s="9"/>
      <c r="S174" s="8"/>
      <c r="T174" s="8"/>
      <c r="U174" s="7"/>
      <c r="V174" s="7"/>
      <c r="W174" s="7"/>
    </row>
    <row r="175" spans="16:23">
      <c r="P175" s="10"/>
      <c r="Q175" s="7"/>
      <c r="R175" s="9"/>
      <c r="S175" s="8"/>
      <c r="T175" s="8"/>
      <c r="U175" s="7"/>
      <c r="V175" s="7"/>
      <c r="W175" s="7"/>
    </row>
    <row r="176" spans="16:23">
      <c r="P176" s="10"/>
      <c r="Q176" s="7"/>
      <c r="R176" s="9"/>
      <c r="S176" s="8"/>
      <c r="T176" s="8"/>
      <c r="U176" s="7"/>
      <c r="V176" s="7"/>
      <c r="W176" s="7"/>
    </row>
    <row r="177" spans="16:23">
      <c r="P177" s="10"/>
      <c r="Q177" s="7"/>
      <c r="R177" s="9"/>
      <c r="S177" s="8"/>
      <c r="T177" s="8"/>
      <c r="U177" s="7"/>
      <c r="V177" s="7"/>
      <c r="W177" s="7"/>
    </row>
    <row r="178" spans="16:23">
      <c r="P178" s="10"/>
      <c r="Q178" s="7"/>
      <c r="R178" s="9"/>
      <c r="S178" s="8"/>
      <c r="T178" s="8"/>
      <c r="U178" s="7"/>
      <c r="V178" s="7"/>
      <c r="W178" s="7"/>
    </row>
    <row r="179" spans="16:23">
      <c r="P179" s="10"/>
      <c r="Q179" s="7"/>
      <c r="R179" s="9"/>
      <c r="S179" s="8"/>
      <c r="T179" s="8"/>
      <c r="U179" s="7"/>
      <c r="V179" s="7"/>
      <c r="W179" s="7"/>
    </row>
    <row r="180" spans="16:23">
      <c r="P180" s="10"/>
      <c r="Q180" s="7"/>
      <c r="R180" s="9"/>
      <c r="S180" s="8"/>
      <c r="T180" s="8"/>
      <c r="U180" s="7"/>
      <c r="V180" s="7"/>
      <c r="W180" s="7"/>
    </row>
    <row r="181" spans="16:23">
      <c r="P181" s="10"/>
      <c r="Q181" s="7"/>
      <c r="R181" s="9"/>
      <c r="S181" s="8"/>
      <c r="T181" s="8"/>
      <c r="U181" s="7"/>
      <c r="V181" s="7"/>
      <c r="W181" s="7"/>
    </row>
    <row r="182" spans="16:23">
      <c r="P182" s="10"/>
      <c r="Q182" s="7"/>
      <c r="R182" s="9"/>
      <c r="S182" s="8"/>
      <c r="T182" s="8"/>
      <c r="U182" s="7"/>
      <c r="V182" s="7"/>
      <c r="W182" s="7"/>
    </row>
    <row r="183" spans="16:23">
      <c r="P183" s="10"/>
      <c r="Q183" s="7"/>
      <c r="R183" s="9"/>
      <c r="S183" s="8"/>
      <c r="T183" s="8"/>
      <c r="U183" s="7"/>
      <c r="V183" s="7"/>
      <c r="W183" s="7"/>
    </row>
    <row r="184" spans="16:23">
      <c r="P184" s="10"/>
      <c r="Q184" s="7"/>
      <c r="R184" s="9"/>
      <c r="S184" s="8"/>
      <c r="T184" s="8"/>
      <c r="U184" s="7"/>
      <c r="V184" s="7"/>
      <c r="W184" s="7"/>
    </row>
    <row r="185" spans="16:23">
      <c r="P185" s="10"/>
      <c r="Q185" s="7"/>
      <c r="R185" s="9"/>
      <c r="S185" s="8"/>
      <c r="T185" s="8"/>
      <c r="U185" s="7"/>
      <c r="V185" s="7"/>
      <c r="W185" s="7"/>
    </row>
    <row r="186" spans="16:23">
      <c r="P186" s="10"/>
      <c r="Q186" s="7"/>
      <c r="R186" s="9"/>
      <c r="S186" s="8"/>
      <c r="T186" s="8"/>
      <c r="U186" s="7"/>
      <c r="V186" s="7"/>
      <c r="W186" s="7"/>
    </row>
    <row r="187" spans="16:23">
      <c r="P187" s="10"/>
      <c r="Q187" s="7"/>
      <c r="R187" s="9"/>
      <c r="S187" s="8"/>
      <c r="T187" s="8"/>
      <c r="U187" s="7"/>
      <c r="V187" s="7"/>
      <c r="W187" s="7"/>
    </row>
    <row r="188" spans="16:23">
      <c r="P188" s="10"/>
      <c r="Q188" s="7"/>
      <c r="R188" s="9"/>
      <c r="S188" s="8"/>
      <c r="T188" s="8"/>
      <c r="U188" s="7"/>
      <c r="V188" s="7"/>
      <c r="W188" s="7"/>
    </row>
    <row r="189" spans="16:23">
      <c r="P189" s="10"/>
      <c r="Q189" s="7"/>
      <c r="R189" s="9"/>
      <c r="S189" s="8"/>
      <c r="T189" s="8"/>
      <c r="U189" s="7"/>
      <c r="V189" s="7"/>
      <c r="W189" s="7"/>
    </row>
    <row r="190" spans="16:23">
      <c r="P190" s="10"/>
      <c r="Q190" s="7"/>
      <c r="R190" s="9"/>
      <c r="S190" s="8"/>
      <c r="T190" s="8"/>
      <c r="U190" s="7"/>
      <c r="V190" s="7"/>
      <c r="W190" s="7"/>
    </row>
    <row r="191" spans="16:23">
      <c r="P191" s="10"/>
      <c r="Q191" s="7"/>
      <c r="R191" s="9"/>
      <c r="S191" s="8"/>
      <c r="T191" s="8"/>
      <c r="U191" s="7"/>
      <c r="V191" s="7"/>
      <c r="W191" s="7"/>
    </row>
    <row r="192" spans="16:23">
      <c r="P192" s="10"/>
      <c r="Q192" s="7"/>
      <c r="R192" s="9"/>
      <c r="S192" s="8"/>
      <c r="T192" s="8"/>
      <c r="U192" s="7"/>
      <c r="V192" s="7"/>
      <c r="W192" s="7"/>
    </row>
    <row r="193" spans="16:23">
      <c r="P193" s="10"/>
      <c r="Q193" s="7"/>
      <c r="R193" s="9"/>
      <c r="S193" s="8"/>
      <c r="T193" s="8"/>
      <c r="U193" s="7"/>
      <c r="V193" s="7"/>
      <c r="W193" s="7"/>
    </row>
    <row r="194" spans="16:23">
      <c r="P194" s="10"/>
      <c r="Q194" s="7"/>
      <c r="R194" s="9"/>
      <c r="S194" s="8"/>
      <c r="T194" s="8"/>
      <c r="U194" s="7"/>
      <c r="V194" s="7"/>
      <c r="W194" s="7"/>
    </row>
    <row r="195" spans="16:23">
      <c r="P195" s="10"/>
      <c r="Q195" s="7"/>
      <c r="R195" s="9"/>
      <c r="S195" s="8"/>
      <c r="T195" s="8"/>
      <c r="U195" s="7"/>
      <c r="V195" s="7"/>
      <c r="W195" s="7"/>
    </row>
    <row r="196" spans="16:23">
      <c r="P196" s="10"/>
      <c r="Q196" s="7"/>
      <c r="R196" s="9"/>
      <c r="S196" s="8"/>
      <c r="T196" s="8"/>
      <c r="U196" s="7"/>
      <c r="V196" s="7"/>
      <c r="W196" s="7"/>
    </row>
    <row r="197" spans="16:23">
      <c r="P197" s="10"/>
      <c r="Q197" s="7"/>
      <c r="R197" s="9"/>
      <c r="S197" s="8"/>
      <c r="T197" s="8"/>
      <c r="U197" s="7"/>
      <c r="V197" s="7"/>
      <c r="W197" s="7"/>
    </row>
    <row r="198" spans="16:23">
      <c r="P198" s="10"/>
      <c r="Q198" s="7"/>
      <c r="R198" s="9"/>
      <c r="S198" s="8"/>
      <c r="T198" s="8"/>
      <c r="U198" s="7"/>
      <c r="V198" s="7"/>
      <c r="W198" s="7"/>
    </row>
    <row r="199" spans="16:23">
      <c r="P199" s="10"/>
      <c r="Q199" s="7"/>
      <c r="R199" s="9"/>
      <c r="S199" s="8"/>
      <c r="T199" s="8"/>
      <c r="U199" s="7"/>
      <c r="V199" s="7"/>
      <c r="W199" s="7"/>
    </row>
    <row r="200" spans="16:23">
      <c r="P200" s="10"/>
      <c r="Q200" s="7"/>
      <c r="R200" s="9"/>
      <c r="S200" s="8"/>
      <c r="T200" s="8"/>
      <c r="U200" s="7"/>
      <c r="V200" s="7"/>
      <c r="W200" s="7"/>
    </row>
    <row r="201" spans="16:23">
      <c r="P201" s="10"/>
      <c r="Q201" s="7"/>
      <c r="R201" s="9"/>
      <c r="S201" s="8"/>
      <c r="T201" s="8"/>
      <c r="U201" s="7"/>
      <c r="V201" s="7"/>
      <c r="W201" s="7"/>
    </row>
    <row r="202" spans="16:23">
      <c r="P202" s="10"/>
      <c r="Q202" s="7"/>
      <c r="R202" s="9"/>
      <c r="S202" s="8"/>
      <c r="T202" s="8"/>
      <c r="U202" s="7"/>
      <c r="V202" s="7"/>
      <c r="W202" s="7"/>
    </row>
    <row r="203" spans="16:23">
      <c r="P203" s="10"/>
      <c r="Q203" s="7"/>
      <c r="R203" s="9"/>
      <c r="S203" s="8"/>
      <c r="T203" s="8"/>
      <c r="U203" s="7"/>
      <c r="V203" s="7"/>
      <c r="W203" s="7"/>
    </row>
    <row r="204" spans="16:23">
      <c r="P204" s="10"/>
      <c r="Q204" s="7"/>
      <c r="R204" s="9"/>
      <c r="S204" s="8"/>
      <c r="T204" s="8"/>
      <c r="U204" s="7"/>
      <c r="V204" s="7"/>
      <c r="W204" s="7"/>
    </row>
    <row r="205" spans="16:23">
      <c r="P205" s="10"/>
      <c r="Q205" s="7"/>
      <c r="R205" s="9"/>
      <c r="S205" s="8"/>
      <c r="T205" s="8"/>
      <c r="U205" s="7"/>
      <c r="V205" s="7"/>
      <c r="W205" s="7"/>
    </row>
    <row r="206" spans="16:23">
      <c r="P206" s="10"/>
      <c r="Q206" s="7"/>
      <c r="R206" s="9"/>
      <c r="S206" s="8"/>
      <c r="T206" s="8"/>
      <c r="U206" s="7"/>
      <c r="V206" s="7"/>
      <c r="W206" s="7"/>
    </row>
    <row r="207" spans="16:23">
      <c r="P207" s="10"/>
      <c r="Q207" s="7"/>
      <c r="R207" s="9"/>
      <c r="S207" s="8"/>
      <c r="T207" s="8"/>
      <c r="U207" s="7"/>
      <c r="V207" s="7"/>
      <c r="W207" s="7"/>
    </row>
    <row r="208" spans="16:23">
      <c r="P208" s="10"/>
      <c r="Q208" s="7"/>
      <c r="R208" s="9"/>
      <c r="S208" s="8"/>
      <c r="T208" s="8"/>
      <c r="U208" s="7"/>
      <c r="V208" s="7"/>
      <c r="W208" s="7"/>
    </row>
    <row r="209" spans="16:23">
      <c r="P209" s="10"/>
      <c r="Q209" s="7"/>
      <c r="R209" s="9"/>
      <c r="S209" s="8"/>
      <c r="T209" s="8"/>
      <c r="U209" s="7"/>
      <c r="V209" s="7"/>
      <c r="W209" s="7"/>
    </row>
    <row r="210" spans="16:23">
      <c r="P210" s="10"/>
      <c r="Q210" s="7"/>
      <c r="R210" s="9"/>
      <c r="S210" s="8"/>
      <c r="T210" s="8"/>
      <c r="U210" s="7"/>
      <c r="V210" s="7"/>
      <c r="W210" s="7"/>
    </row>
    <row r="211" spans="16:23">
      <c r="P211" s="10"/>
      <c r="Q211" s="7"/>
      <c r="R211" s="9"/>
      <c r="S211" s="8"/>
      <c r="T211" s="8"/>
      <c r="U211" s="7"/>
      <c r="V211" s="7"/>
      <c r="W211" s="7"/>
    </row>
    <row r="212" spans="16:23">
      <c r="P212" s="10"/>
      <c r="Q212" s="7"/>
      <c r="R212" s="9"/>
      <c r="S212" s="8"/>
      <c r="T212" s="8"/>
      <c r="U212" s="7"/>
      <c r="V212" s="7"/>
      <c r="W212" s="7"/>
    </row>
    <row r="213" spans="16:23">
      <c r="P213" s="10"/>
      <c r="Q213" s="7"/>
      <c r="R213" s="9"/>
      <c r="S213" s="8"/>
      <c r="T213" s="8"/>
      <c r="U213" s="7"/>
      <c r="V213" s="7"/>
      <c r="W213" s="7"/>
    </row>
    <row r="214" spans="16:23">
      <c r="P214" s="10"/>
      <c r="Q214" s="7"/>
      <c r="R214" s="9"/>
      <c r="S214" s="8"/>
      <c r="T214" s="8"/>
      <c r="U214" s="7"/>
      <c r="V214" s="7"/>
      <c r="W214" s="7"/>
    </row>
    <row r="215" spans="16:23">
      <c r="P215" s="10"/>
      <c r="Q215" s="7"/>
      <c r="R215" s="9"/>
      <c r="S215" s="8"/>
      <c r="T215" s="8"/>
      <c r="U215" s="7"/>
      <c r="V215" s="7"/>
      <c r="W215" s="7"/>
    </row>
    <row r="216" spans="16:23">
      <c r="P216" s="10"/>
      <c r="Q216" s="7"/>
      <c r="R216" s="9"/>
      <c r="S216" s="8"/>
      <c r="T216" s="8"/>
      <c r="U216" s="7"/>
      <c r="V216" s="7"/>
      <c r="W216" s="7"/>
    </row>
    <row r="217" spans="16:23">
      <c r="P217" s="10"/>
      <c r="Q217" s="7"/>
      <c r="R217" s="9"/>
      <c r="S217" s="8"/>
      <c r="T217" s="8"/>
      <c r="U217" s="7"/>
      <c r="V217" s="7"/>
      <c r="W217" s="7"/>
    </row>
    <row r="218" spans="16:23">
      <c r="P218" s="10"/>
      <c r="Q218" s="7"/>
      <c r="R218" s="9"/>
      <c r="S218" s="8"/>
      <c r="T218" s="8"/>
      <c r="U218" s="7"/>
      <c r="V218" s="7"/>
      <c r="W218" s="7"/>
    </row>
    <row r="219" spans="16:23">
      <c r="P219" s="10"/>
      <c r="Q219" s="7"/>
      <c r="R219" s="9"/>
      <c r="S219" s="8"/>
      <c r="T219" s="8"/>
      <c r="U219" s="7"/>
      <c r="V219" s="7"/>
      <c r="W219" s="7"/>
    </row>
    <row r="220" spans="16:23">
      <c r="P220" s="10"/>
      <c r="Q220" s="7"/>
      <c r="R220" s="9"/>
      <c r="S220" s="8"/>
      <c r="T220" s="8"/>
      <c r="U220" s="7"/>
      <c r="V220" s="7"/>
      <c r="W220" s="7"/>
    </row>
    <row r="221" spans="16:23">
      <c r="P221" s="10"/>
      <c r="Q221" s="7"/>
      <c r="R221" s="9"/>
      <c r="S221" s="8"/>
      <c r="T221" s="8"/>
      <c r="U221" s="7"/>
      <c r="V221" s="7"/>
      <c r="W221" s="7"/>
    </row>
    <row r="222" spans="16:23">
      <c r="P222" s="10"/>
      <c r="Q222" s="7"/>
      <c r="R222" s="9"/>
      <c r="S222" s="8"/>
      <c r="T222" s="8"/>
      <c r="U222" s="7"/>
      <c r="V222" s="7"/>
      <c r="W222" s="7"/>
    </row>
    <row r="223" spans="16:23">
      <c r="P223" s="10"/>
      <c r="Q223" s="7"/>
      <c r="R223" s="9"/>
      <c r="S223" s="8"/>
      <c r="T223" s="8"/>
      <c r="U223" s="7"/>
      <c r="V223" s="7"/>
      <c r="W223" s="7"/>
    </row>
    <row r="224" spans="16:23">
      <c r="P224" s="10"/>
      <c r="Q224" s="7"/>
      <c r="R224" s="9"/>
      <c r="S224" s="8"/>
      <c r="T224" s="8"/>
      <c r="U224" s="7"/>
      <c r="V224" s="7"/>
      <c r="W224" s="7"/>
    </row>
    <row r="225" spans="16:23">
      <c r="P225" s="10"/>
      <c r="Q225" s="7"/>
      <c r="R225" s="9"/>
      <c r="S225" s="8"/>
      <c r="T225" s="8"/>
      <c r="U225" s="7"/>
      <c r="V225" s="7"/>
      <c r="W225" s="7"/>
    </row>
    <row r="226" spans="16:23">
      <c r="P226" s="10"/>
      <c r="Q226" s="7"/>
      <c r="R226" s="9"/>
      <c r="S226" s="8"/>
      <c r="T226" s="8"/>
      <c r="U226" s="7"/>
      <c r="V226" s="7"/>
      <c r="W226" s="7"/>
    </row>
    <row r="227" spans="16:23">
      <c r="P227" s="10"/>
      <c r="Q227" s="7"/>
      <c r="R227" s="9"/>
      <c r="S227" s="8"/>
      <c r="T227" s="8"/>
      <c r="U227" s="7"/>
      <c r="V227" s="7"/>
      <c r="W227" s="7"/>
    </row>
    <row r="228" spans="16:23">
      <c r="P228" s="10"/>
      <c r="Q228" s="7"/>
      <c r="R228" s="9"/>
      <c r="S228" s="8"/>
      <c r="T228" s="8"/>
      <c r="U228" s="7"/>
      <c r="V228" s="7"/>
      <c r="W228" s="7"/>
    </row>
    <row r="229" spans="16:23">
      <c r="P229" s="10"/>
      <c r="Q229" s="7"/>
      <c r="R229" s="9"/>
      <c r="S229" s="8"/>
      <c r="T229" s="8"/>
      <c r="U229" s="7"/>
      <c r="V229" s="7"/>
      <c r="W229" s="7"/>
    </row>
    <row r="230" spans="16:23">
      <c r="P230" s="10"/>
      <c r="Q230" s="7"/>
      <c r="R230" s="9"/>
      <c r="S230" s="8"/>
      <c r="T230" s="8"/>
      <c r="U230" s="7"/>
      <c r="V230" s="7"/>
      <c r="W230" s="7"/>
    </row>
    <row r="231" spans="16:23">
      <c r="P231" s="10"/>
      <c r="Q231" s="7"/>
      <c r="R231" s="9"/>
      <c r="S231" s="8"/>
      <c r="T231" s="8"/>
      <c r="U231" s="7"/>
      <c r="V231" s="7"/>
      <c r="W231" s="7"/>
    </row>
    <row r="232" spans="16:23">
      <c r="P232" s="10"/>
      <c r="Q232" s="7"/>
      <c r="R232" s="9"/>
      <c r="S232" s="8"/>
      <c r="T232" s="8"/>
      <c r="U232" s="7"/>
      <c r="V232" s="7"/>
      <c r="W232" s="7"/>
    </row>
    <row r="233" spans="16:23">
      <c r="P233" s="10"/>
      <c r="Q233" s="7"/>
      <c r="R233" s="9"/>
      <c r="S233" s="8"/>
      <c r="T233" s="8"/>
      <c r="U233" s="7"/>
      <c r="V233" s="7"/>
      <c r="W233" s="7"/>
    </row>
    <row r="234" spans="16:23">
      <c r="P234" s="10"/>
      <c r="Q234" s="7"/>
      <c r="R234" s="9"/>
      <c r="S234" s="8"/>
      <c r="T234" s="8"/>
      <c r="U234" s="7"/>
      <c r="V234" s="7"/>
      <c r="W234" s="7"/>
    </row>
    <row r="235" spans="16:23">
      <c r="P235" s="10"/>
      <c r="Q235" s="7"/>
      <c r="R235" s="9"/>
      <c r="S235" s="8"/>
      <c r="T235" s="8"/>
      <c r="U235" s="7"/>
      <c r="V235" s="7"/>
      <c r="W235" s="7"/>
    </row>
    <row r="236" spans="16:23">
      <c r="P236" s="10"/>
      <c r="Q236" s="7"/>
      <c r="R236" s="9"/>
      <c r="S236" s="8"/>
      <c r="T236" s="8"/>
      <c r="U236" s="7"/>
      <c r="V236" s="7"/>
      <c r="W236" s="7"/>
    </row>
    <row r="237" spans="16:23">
      <c r="P237" s="10"/>
      <c r="Q237" s="7"/>
      <c r="R237" s="9"/>
      <c r="S237" s="8"/>
      <c r="T237" s="8"/>
      <c r="U237" s="7"/>
      <c r="V237" s="7"/>
      <c r="W237" s="7"/>
    </row>
    <row r="238" spans="16:23">
      <c r="P238" s="10"/>
      <c r="Q238" s="7"/>
      <c r="R238" s="9"/>
      <c r="S238" s="8"/>
      <c r="T238" s="8"/>
      <c r="U238" s="7"/>
      <c r="V238" s="7"/>
      <c r="W238" s="7"/>
    </row>
    <row r="239" spans="16:23">
      <c r="P239" s="10"/>
      <c r="Q239" s="7"/>
      <c r="R239" s="9"/>
      <c r="S239" s="8"/>
      <c r="T239" s="8"/>
      <c r="U239" s="7"/>
      <c r="V239" s="7"/>
      <c r="W239" s="7"/>
    </row>
    <row r="240" spans="16:23">
      <c r="P240" s="10"/>
      <c r="Q240" s="7"/>
      <c r="R240" s="9"/>
      <c r="S240" s="8"/>
      <c r="T240" s="8"/>
      <c r="U240" s="7"/>
      <c r="V240" s="7"/>
      <c r="W240" s="7"/>
    </row>
    <row r="241" spans="16:23">
      <c r="P241" s="10"/>
      <c r="Q241" s="7"/>
      <c r="R241" s="9"/>
      <c r="S241" s="8"/>
      <c r="T241" s="8"/>
      <c r="U241" s="7"/>
      <c r="V241" s="7"/>
      <c r="W241" s="7"/>
    </row>
    <row r="242" spans="16:23">
      <c r="P242" s="10"/>
      <c r="Q242" s="7"/>
      <c r="R242" s="9"/>
      <c r="S242" s="8"/>
      <c r="T242" s="8"/>
      <c r="U242" s="7"/>
      <c r="V242" s="7"/>
      <c r="W242" s="7"/>
    </row>
    <row r="243" spans="16:23">
      <c r="P243" s="10"/>
      <c r="Q243" s="7"/>
      <c r="R243" s="9"/>
      <c r="S243" s="8"/>
      <c r="T243" s="8"/>
      <c r="U243" s="7"/>
      <c r="V243" s="7"/>
      <c r="W243" s="7"/>
    </row>
    <row r="244" spans="16:23">
      <c r="P244" s="10"/>
      <c r="Q244" s="7"/>
      <c r="R244" s="9"/>
      <c r="S244" s="8"/>
      <c r="T244" s="8"/>
      <c r="U244" s="7"/>
      <c r="V244" s="7"/>
      <c r="W244" s="7"/>
    </row>
    <row r="245" spans="16:23">
      <c r="P245" s="10"/>
      <c r="Q245" s="7"/>
      <c r="R245" s="9"/>
      <c r="S245" s="8"/>
      <c r="T245" s="8"/>
      <c r="U245" s="7"/>
      <c r="V245" s="7"/>
      <c r="W245" s="7"/>
    </row>
    <row r="246" spans="16:23">
      <c r="P246" s="10"/>
      <c r="Q246" s="7"/>
      <c r="R246" s="9"/>
      <c r="S246" s="8"/>
      <c r="T246" s="8"/>
      <c r="U246" s="7"/>
      <c r="V246" s="7"/>
      <c r="W246" s="7"/>
    </row>
    <row r="247" spans="16:23">
      <c r="P247" s="10"/>
      <c r="Q247" s="7"/>
      <c r="R247" s="9"/>
      <c r="S247" s="8"/>
      <c r="T247" s="8"/>
      <c r="U247" s="7"/>
      <c r="V247" s="7"/>
      <c r="W247" s="7"/>
    </row>
    <row r="248" spans="16:23">
      <c r="P248" s="10"/>
      <c r="Q248" s="7"/>
      <c r="R248" s="9"/>
      <c r="S248" s="8"/>
      <c r="T248" s="8"/>
      <c r="U248" s="7"/>
      <c r="V248" s="7"/>
      <c r="W248" s="7"/>
    </row>
    <row r="249" spans="16:23">
      <c r="P249" s="10"/>
      <c r="Q249" s="7"/>
      <c r="R249" s="9"/>
      <c r="S249" s="8"/>
      <c r="T249" s="8"/>
      <c r="U249" s="7"/>
      <c r="V249" s="7"/>
      <c r="W249" s="7"/>
    </row>
    <row r="250" spans="16:23">
      <c r="P250" s="10"/>
      <c r="Q250" s="7"/>
      <c r="R250" s="9"/>
      <c r="S250" s="8"/>
      <c r="T250" s="8"/>
      <c r="U250" s="7"/>
      <c r="V250" s="7"/>
      <c r="W250" s="7"/>
    </row>
    <row r="251" spans="16:23">
      <c r="P251" s="10"/>
      <c r="Q251" s="7"/>
      <c r="R251" s="9"/>
      <c r="S251" s="8"/>
      <c r="T251" s="8"/>
      <c r="U251" s="7"/>
      <c r="V251" s="7"/>
      <c r="W251" s="7"/>
    </row>
    <row r="252" spans="16:23">
      <c r="P252" s="10"/>
      <c r="Q252" s="7"/>
      <c r="R252" s="9"/>
      <c r="S252" s="8"/>
      <c r="T252" s="8"/>
      <c r="U252" s="7"/>
      <c r="V252" s="7"/>
      <c r="W252" s="7"/>
    </row>
    <row r="253" spans="16:23">
      <c r="P253" s="10"/>
      <c r="Q253" s="7"/>
      <c r="R253" s="9"/>
      <c r="S253" s="8"/>
      <c r="T253" s="8"/>
      <c r="U253" s="7"/>
      <c r="V253" s="7"/>
      <c r="W253" s="7"/>
    </row>
    <row r="254" spans="16:23">
      <c r="P254" s="10"/>
      <c r="Q254" s="7"/>
      <c r="R254" s="9"/>
      <c r="S254" s="8"/>
      <c r="T254" s="8"/>
      <c r="U254" s="7"/>
      <c r="V254" s="7"/>
      <c r="W254" s="7"/>
    </row>
    <row r="255" spans="16:23">
      <c r="P255" s="10"/>
      <c r="Q255" s="7"/>
      <c r="R255" s="9"/>
      <c r="S255" s="8"/>
      <c r="T255" s="8"/>
      <c r="U255" s="7"/>
      <c r="V255" s="7"/>
      <c r="W255" s="7"/>
    </row>
    <row r="256" spans="16:23">
      <c r="P256" s="10"/>
      <c r="Q256" s="7"/>
      <c r="R256" s="9"/>
      <c r="S256" s="8"/>
      <c r="T256" s="8"/>
      <c r="U256" s="7"/>
      <c r="V256" s="7"/>
      <c r="W256" s="7"/>
    </row>
    <row r="257" spans="3:23">
      <c r="P257" s="10"/>
      <c r="Q257" s="7"/>
      <c r="R257" s="9"/>
      <c r="S257" s="8"/>
      <c r="T257" s="8"/>
      <c r="U257" s="7"/>
      <c r="V257" s="7"/>
      <c r="W257" s="7"/>
    </row>
    <row r="258" spans="3:23">
      <c r="P258" s="10"/>
      <c r="Q258" s="7"/>
      <c r="R258" s="9"/>
      <c r="S258" s="8"/>
      <c r="T258" s="8"/>
      <c r="U258" s="7"/>
      <c r="V258" s="7"/>
      <c r="W258" s="7"/>
    </row>
    <row r="259" spans="3:23">
      <c r="P259" s="10"/>
      <c r="Q259" s="7"/>
      <c r="R259" s="9"/>
      <c r="S259" s="8"/>
      <c r="T259" s="8"/>
      <c r="U259" s="7"/>
      <c r="V259" s="7"/>
      <c r="W259" s="7"/>
    </row>
    <row r="260" spans="3:23">
      <c r="P260" s="10"/>
      <c r="Q260" s="7"/>
      <c r="R260" s="9"/>
      <c r="S260" s="8"/>
      <c r="T260" s="8"/>
      <c r="U260" s="7"/>
      <c r="V260" s="7"/>
      <c r="W260" s="7"/>
    </row>
    <row r="261" spans="3:23">
      <c r="P261" s="10"/>
      <c r="Q261" s="7"/>
      <c r="R261" s="9"/>
      <c r="S261" s="8"/>
      <c r="T261" s="8"/>
      <c r="U261" s="7"/>
      <c r="V261" s="7"/>
      <c r="W261" s="7"/>
    </row>
    <row r="262" spans="3:23">
      <c r="P262" s="10"/>
      <c r="Q262" s="7"/>
      <c r="R262" s="9"/>
      <c r="S262" s="8"/>
      <c r="T262" s="8"/>
      <c r="U262" s="7"/>
      <c r="V262" s="7"/>
      <c r="W262" s="7"/>
    </row>
    <row r="263" spans="3:23">
      <c r="P263" s="10"/>
      <c r="Q263" s="7"/>
      <c r="R263" s="9"/>
      <c r="S263" s="8"/>
      <c r="T263" s="8"/>
      <c r="U263" s="7"/>
      <c r="V263" s="7"/>
      <c r="W263" s="7"/>
    </row>
    <row r="264" spans="3:23">
      <c r="C264" s="7"/>
      <c r="D264" s="7"/>
      <c r="E264" s="7"/>
      <c r="F264" s="7"/>
      <c r="G264" s="7"/>
      <c r="L264" s="7"/>
      <c r="M264" s="7"/>
      <c r="N264" s="7"/>
      <c r="O264" s="7"/>
      <c r="P264" s="10"/>
      <c r="Q264" s="7"/>
      <c r="R264" s="9"/>
      <c r="S264" s="8"/>
      <c r="T264" s="8"/>
      <c r="U264" s="7"/>
      <c r="V264" s="7"/>
      <c r="W264" s="7"/>
    </row>
    <row r="265" spans="3:23">
      <c r="C265" s="7"/>
      <c r="D265" s="7"/>
      <c r="E265" s="7"/>
      <c r="F265" s="7"/>
      <c r="G265" s="7"/>
      <c r="L265" s="7"/>
      <c r="M265" s="7"/>
      <c r="N265" s="7"/>
      <c r="O265" s="7"/>
      <c r="P265" s="10"/>
      <c r="Q265" s="7"/>
      <c r="R265" s="9"/>
      <c r="S265" s="8"/>
      <c r="T265" s="8"/>
      <c r="U265" s="7"/>
      <c r="V265" s="7"/>
      <c r="W265" s="7"/>
    </row>
    <row r="266" spans="3:23">
      <c r="C266" s="7"/>
      <c r="D266" s="7"/>
      <c r="E266" s="7"/>
      <c r="F266" s="7"/>
      <c r="G266" s="7"/>
      <c r="L266" s="7"/>
      <c r="M266" s="7"/>
      <c r="N266" s="7"/>
      <c r="O266" s="7"/>
      <c r="P266" s="10"/>
      <c r="Q266" s="7"/>
      <c r="R266" s="9"/>
      <c r="S266" s="8"/>
      <c r="T266" s="8"/>
      <c r="U266" s="7"/>
      <c r="V266" s="7"/>
      <c r="W266" s="7"/>
    </row>
    <row r="267" spans="3:23">
      <c r="C267" s="7"/>
      <c r="D267" s="7"/>
      <c r="E267" s="7"/>
      <c r="F267" s="7"/>
      <c r="G267" s="7"/>
      <c r="L267" s="7"/>
      <c r="M267" s="7"/>
      <c r="N267" s="7"/>
      <c r="O267" s="7"/>
      <c r="P267" s="10"/>
      <c r="Q267" s="7"/>
      <c r="R267" s="9"/>
      <c r="S267" s="8"/>
      <c r="T267" s="8"/>
      <c r="U267" s="7"/>
      <c r="V267" s="7"/>
      <c r="W267" s="7"/>
    </row>
    <row r="268" spans="3:23">
      <c r="C268" s="7"/>
      <c r="D268" s="7"/>
      <c r="E268" s="7"/>
      <c r="F268" s="7"/>
      <c r="G268" s="7"/>
      <c r="L268" s="7"/>
      <c r="M268" s="7"/>
      <c r="N268" s="7"/>
      <c r="O268" s="7"/>
      <c r="P268" s="10"/>
      <c r="Q268" s="7"/>
      <c r="R268" s="9"/>
      <c r="S268" s="8"/>
      <c r="T268" s="8"/>
      <c r="U268" s="7"/>
      <c r="V268" s="7"/>
      <c r="W268" s="7"/>
    </row>
    <row r="269" spans="3:23">
      <c r="C269" s="7"/>
      <c r="D269" s="7"/>
      <c r="E269" s="7"/>
      <c r="F269" s="7"/>
      <c r="G269" s="7"/>
      <c r="L269" s="7"/>
      <c r="M269" s="7"/>
      <c r="N269" s="7"/>
      <c r="O269" s="7"/>
      <c r="P269" s="10"/>
      <c r="Q269" s="7"/>
      <c r="R269" s="9"/>
      <c r="S269" s="8"/>
      <c r="T269" s="8"/>
      <c r="U269" s="7"/>
      <c r="V269" s="7"/>
      <c r="W269" s="7"/>
    </row>
    <row r="270" spans="3:23">
      <c r="C270" s="7"/>
      <c r="D270" s="7"/>
      <c r="E270" s="7"/>
      <c r="F270" s="7"/>
      <c r="G270" s="7"/>
      <c r="L270" s="7"/>
      <c r="M270" s="7"/>
      <c r="N270" s="7"/>
      <c r="O270" s="7"/>
      <c r="P270" s="10"/>
      <c r="Q270" s="7"/>
      <c r="R270" s="9"/>
      <c r="S270" s="8"/>
      <c r="T270" s="8"/>
      <c r="U270" s="7"/>
      <c r="V270" s="7"/>
      <c r="W270" s="7"/>
    </row>
    <row r="271" spans="3:23">
      <c r="C271" s="7"/>
      <c r="D271" s="7"/>
      <c r="E271" s="7"/>
      <c r="F271" s="7"/>
      <c r="G271" s="7"/>
      <c r="L271" s="7"/>
      <c r="M271" s="7"/>
      <c r="N271" s="7"/>
      <c r="O271" s="7"/>
      <c r="P271" s="10"/>
      <c r="Q271" s="7"/>
      <c r="R271" s="9"/>
      <c r="S271" s="8"/>
      <c r="T271" s="8"/>
      <c r="U271" s="7"/>
      <c r="V271" s="7"/>
      <c r="W271" s="7"/>
    </row>
    <row r="272" spans="3:23">
      <c r="C272" s="7"/>
      <c r="D272" s="7"/>
      <c r="E272" s="7"/>
      <c r="F272" s="7"/>
      <c r="G272" s="7"/>
      <c r="L272" s="7"/>
      <c r="M272" s="7"/>
      <c r="N272" s="7"/>
      <c r="O272" s="7"/>
      <c r="P272" s="10"/>
      <c r="Q272" s="7"/>
      <c r="R272" s="9"/>
      <c r="S272" s="8"/>
      <c r="T272" s="8"/>
      <c r="U272" s="7"/>
      <c r="V272" s="7"/>
      <c r="W272" s="7"/>
    </row>
    <row r="273" spans="3:23">
      <c r="C273" s="7"/>
      <c r="D273" s="7"/>
      <c r="E273" s="7"/>
      <c r="F273" s="7"/>
      <c r="G273" s="7"/>
      <c r="L273" s="7"/>
      <c r="M273" s="7"/>
      <c r="N273" s="7"/>
      <c r="O273" s="7"/>
      <c r="P273" s="10"/>
      <c r="Q273" s="7"/>
      <c r="R273" s="9"/>
      <c r="S273" s="8"/>
      <c r="T273" s="8"/>
      <c r="U273" s="7"/>
      <c r="V273" s="7"/>
      <c r="W273" s="7"/>
    </row>
    <row r="274" spans="3:23">
      <c r="C274" s="7"/>
      <c r="D274" s="7"/>
      <c r="E274" s="7"/>
      <c r="F274" s="7"/>
      <c r="G274" s="7"/>
      <c r="L274" s="7"/>
      <c r="M274" s="7"/>
      <c r="N274" s="7"/>
      <c r="O274" s="7"/>
      <c r="P274" s="10"/>
      <c r="Q274" s="7"/>
      <c r="R274" s="9"/>
      <c r="S274" s="8"/>
      <c r="T274" s="8"/>
      <c r="U274" s="7"/>
      <c r="V274" s="7"/>
      <c r="W274" s="7"/>
    </row>
    <row r="275" spans="3:23">
      <c r="C275" s="7"/>
      <c r="D275" s="7"/>
      <c r="E275" s="7"/>
      <c r="F275" s="7"/>
      <c r="G275" s="7"/>
      <c r="L275" s="7"/>
      <c r="M275" s="7"/>
      <c r="N275" s="7"/>
      <c r="O275" s="7"/>
      <c r="P275" s="10"/>
      <c r="Q275" s="7"/>
      <c r="R275" s="9"/>
      <c r="S275" s="8"/>
      <c r="T275" s="8"/>
      <c r="U275" s="7"/>
      <c r="V275" s="7"/>
      <c r="W275" s="7"/>
    </row>
    <row r="276" spans="3:23">
      <c r="C276" s="7"/>
      <c r="D276" s="7"/>
      <c r="E276" s="7"/>
      <c r="F276" s="7"/>
      <c r="G276" s="7"/>
      <c r="L276" s="7"/>
      <c r="M276" s="7"/>
      <c r="N276" s="7"/>
      <c r="O276" s="7"/>
      <c r="P276" s="10"/>
      <c r="Q276" s="7"/>
      <c r="R276" s="9"/>
      <c r="S276" s="8"/>
      <c r="T276" s="8"/>
      <c r="U276" s="7"/>
      <c r="V276" s="7"/>
      <c r="W276" s="7"/>
    </row>
    <row r="277" spans="3:23">
      <c r="C277" s="7"/>
      <c r="D277" s="7"/>
      <c r="E277" s="7"/>
      <c r="F277" s="7"/>
      <c r="G277" s="7"/>
      <c r="L277" s="7"/>
      <c r="M277" s="7"/>
      <c r="N277" s="7"/>
      <c r="O277" s="7"/>
      <c r="P277" s="10"/>
      <c r="Q277" s="7"/>
      <c r="R277" s="9"/>
      <c r="S277" s="8"/>
      <c r="T277" s="8"/>
      <c r="U277" s="7"/>
      <c r="V277" s="7"/>
      <c r="W277" s="7"/>
    </row>
    <row r="278" spans="3:23">
      <c r="C278" s="7"/>
      <c r="D278" s="7"/>
      <c r="E278" s="7"/>
      <c r="F278" s="7"/>
      <c r="G278" s="7"/>
      <c r="L278" s="7"/>
      <c r="M278" s="7"/>
      <c r="N278" s="7"/>
      <c r="O278" s="7"/>
      <c r="P278" s="10"/>
      <c r="Q278" s="7"/>
      <c r="R278" s="9"/>
      <c r="S278" s="8"/>
      <c r="T278" s="8"/>
      <c r="U278" s="7"/>
      <c r="V278" s="7"/>
      <c r="W278" s="7"/>
    </row>
    <row r="279" spans="3:23">
      <c r="C279" s="7"/>
      <c r="D279" s="7"/>
      <c r="E279" s="7"/>
      <c r="F279" s="7"/>
      <c r="G279" s="7"/>
      <c r="L279" s="7"/>
      <c r="M279" s="7"/>
      <c r="N279" s="7"/>
      <c r="O279" s="7"/>
      <c r="Q279" s="7"/>
      <c r="R279" s="9"/>
      <c r="S279" s="8"/>
      <c r="T279" s="8"/>
      <c r="U279" s="7"/>
      <c r="V279" s="7"/>
      <c r="W279" s="7"/>
    </row>
  </sheetData>
  <autoFilter ref="C4:M94" xr:uid="{00000000-0009-0000-0000-000000000000}">
    <filterColumn colId="10">
      <filters blank="1"/>
    </filterColumn>
  </autoFilter>
  <mergeCells count="277">
    <mergeCell ref="L9:L12"/>
    <mergeCell ref="C9:C12"/>
    <mergeCell ref="D9:D12"/>
    <mergeCell ref="E9:E12"/>
    <mergeCell ref="F9:F12"/>
    <mergeCell ref="G9:G10"/>
    <mergeCell ref="H9:H12"/>
    <mergeCell ref="I9:I12"/>
    <mergeCell ref="J9:J12"/>
    <mergeCell ref="K9:K12"/>
    <mergeCell ref="W5:W6"/>
    <mergeCell ref="C1:L1"/>
    <mergeCell ref="C5:C6"/>
    <mergeCell ref="D5:D6"/>
    <mergeCell ref="E5:E6"/>
    <mergeCell ref="F5:F6"/>
    <mergeCell ref="G5:G6"/>
    <mergeCell ref="H5:I5"/>
    <mergeCell ref="J5:K5"/>
    <mergeCell ref="L5:L6"/>
    <mergeCell ref="M9:M12"/>
    <mergeCell ref="M5:M6"/>
    <mergeCell ref="P5:P6"/>
    <mergeCell ref="Q5:Q6"/>
    <mergeCell ref="R5:R6"/>
    <mergeCell ref="S5:S6"/>
    <mergeCell ref="T5:T6"/>
    <mergeCell ref="U5:U6"/>
    <mergeCell ref="V5:V6"/>
    <mergeCell ref="L21:L23"/>
    <mergeCell ref="M21:M23"/>
    <mergeCell ref="L14:L15"/>
    <mergeCell ref="M14:M15"/>
    <mergeCell ref="C16:C17"/>
    <mergeCell ref="D16:D17"/>
    <mergeCell ref="E16:E17"/>
    <mergeCell ref="F16:F17"/>
    <mergeCell ref="G16:G17"/>
    <mergeCell ref="H16:H17"/>
    <mergeCell ref="I16:I17"/>
    <mergeCell ref="J16:J17"/>
    <mergeCell ref="K16:K17"/>
    <mergeCell ref="L16:L17"/>
    <mergeCell ref="M16:M17"/>
    <mergeCell ref="C14:C15"/>
    <mergeCell ref="D14:D15"/>
    <mergeCell ref="E14:E15"/>
    <mergeCell ref="F14:F15"/>
    <mergeCell ref="G14:G15"/>
    <mergeCell ref="H14:H15"/>
    <mergeCell ref="I14:I15"/>
    <mergeCell ref="J14:J15"/>
    <mergeCell ref="K14:K15"/>
    <mergeCell ref="C21:C23"/>
    <mergeCell ref="D21:D23"/>
    <mergeCell ref="E21:E23"/>
    <mergeCell ref="F21:F23"/>
    <mergeCell ref="G21:G23"/>
    <mergeCell ref="H21:H23"/>
    <mergeCell ref="I21:I23"/>
    <mergeCell ref="J21:J23"/>
    <mergeCell ref="K21:K23"/>
    <mergeCell ref="L29:L30"/>
    <mergeCell ref="M29:M30"/>
    <mergeCell ref="C25:C27"/>
    <mergeCell ref="D25:D27"/>
    <mergeCell ref="E25:E27"/>
    <mergeCell ref="F25:F27"/>
    <mergeCell ref="G25:G26"/>
    <mergeCell ref="H25:H27"/>
    <mergeCell ref="I25:I27"/>
    <mergeCell ref="J25:J27"/>
    <mergeCell ref="K25:K27"/>
    <mergeCell ref="L25:L27"/>
    <mergeCell ref="M25:M27"/>
    <mergeCell ref="C29:C30"/>
    <mergeCell ref="D29:D30"/>
    <mergeCell ref="E29:E30"/>
    <mergeCell ref="F29:F30"/>
    <mergeCell ref="G29:G30"/>
    <mergeCell ref="H29:H30"/>
    <mergeCell ref="I29:I30"/>
    <mergeCell ref="J29:J30"/>
    <mergeCell ref="K29:K30"/>
    <mergeCell ref="L31:L32"/>
    <mergeCell ref="M31:M32"/>
    <mergeCell ref="C33:C35"/>
    <mergeCell ref="D33:D35"/>
    <mergeCell ref="E33:E35"/>
    <mergeCell ref="F33:F35"/>
    <mergeCell ref="G33:G34"/>
    <mergeCell ref="H33:H35"/>
    <mergeCell ref="I33:I35"/>
    <mergeCell ref="J33:J35"/>
    <mergeCell ref="K33:K35"/>
    <mergeCell ref="L33:L35"/>
    <mergeCell ref="M33:M35"/>
    <mergeCell ref="C31:C32"/>
    <mergeCell ref="D31:D32"/>
    <mergeCell ref="E31:E32"/>
    <mergeCell ref="F31:F32"/>
    <mergeCell ref="G31:G32"/>
    <mergeCell ref="H31:H32"/>
    <mergeCell ref="I31:I32"/>
    <mergeCell ref="J31:J32"/>
    <mergeCell ref="K31:K32"/>
    <mergeCell ref="L37:L42"/>
    <mergeCell ref="M37:M42"/>
    <mergeCell ref="C43:C45"/>
    <mergeCell ref="D43:D45"/>
    <mergeCell ref="E43:E45"/>
    <mergeCell ref="F43:F45"/>
    <mergeCell ref="G43:G44"/>
    <mergeCell ref="H43:H45"/>
    <mergeCell ref="I43:I45"/>
    <mergeCell ref="J43:J45"/>
    <mergeCell ref="K43:K45"/>
    <mergeCell ref="L43:L45"/>
    <mergeCell ref="M43:M45"/>
    <mergeCell ref="C37:C42"/>
    <mergeCell ref="D37:D42"/>
    <mergeCell ref="E37:E42"/>
    <mergeCell ref="F37:F42"/>
    <mergeCell ref="G37:G38"/>
    <mergeCell ref="H37:H42"/>
    <mergeCell ref="I37:I42"/>
    <mergeCell ref="J37:J42"/>
    <mergeCell ref="K37:K42"/>
    <mergeCell ref="L46:L48"/>
    <mergeCell ref="M46:M48"/>
    <mergeCell ref="C49:C50"/>
    <mergeCell ref="D49:D50"/>
    <mergeCell ref="E49:E50"/>
    <mergeCell ref="F49:F50"/>
    <mergeCell ref="G49:G50"/>
    <mergeCell ref="H49:H50"/>
    <mergeCell ref="I49:I50"/>
    <mergeCell ref="J49:J50"/>
    <mergeCell ref="K49:K50"/>
    <mergeCell ref="L49:L50"/>
    <mergeCell ref="M49:M50"/>
    <mergeCell ref="C46:C48"/>
    <mergeCell ref="D46:D48"/>
    <mergeCell ref="E46:E48"/>
    <mergeCell ref="F46:F48"/>
    <mergeCell ref="G46:G47"/>
    <mergeCell ref="H46:H48"/>
    <mergeCell ref="I46:I48"/>
    <mergeCell ref="J46:J48"/>
    <mergeCell ref="K46:K48"/>
    <mergeCell ref="L51:L53"/>
    <mergeCell ref="M51:M53"/>
    <mergeCell ref="C54:C55"/>
    <mergeCell ref="D54:D55"/>
    <mergeCell ref="E54:E55"/>
    <mergeCell ref="F54:F55"/>
    <mergeCell ref="G54:G55"/>
    <mergeCell ref="H54:H55"/>
    <mergeCell ref="I54:I55"/>
    <mergeCell ref="J54:J55"/>
    <mergeCell ref="K54:K55"/>
    <mergeCell ref="L54:L55"/>
    <mergeCell ref="M54:M55"/>
    <mergeCell ref="C51:C53"/>
    <mergeCell ref="D51:D53"/>
    <mergeCell ref="E51:E53"/>
    <mergeCell ref="F51:F53"/>
    <mergeCell ref="G51:G52"/>
    <mergeCell ref="H51:H53"/>
    <mergeCell ref="I51:I53"/>
    <mergeCell ref="J51:J53"/>
    <mergeCell ref="K51:K53"/>
    <mergeCell ref="L56:L58"/>
    <mergeCell ref="M56:M58"/>
    <mergeCell ref="C56:C58"/>
    <mergeCell ref="D56:D58"/>
    <mergeCell ref="E56:E58"/>
    <mergeCell ref="F56:F58"/>
    <mergeCell ref="G56:G57"/>
    <mergeCell ref="H56:H58"/>
    <mergeCell ref="I56:I58"/>
    <mergeCell ref="J56:J58"/>
    <mergeCell ref="K56:K58"/>
    <mergeCell ref="L60:L62"/>
    <mergeCell ref="M60:M62"/>
    <mergeCell ref="C63:C65"/>
    <mergeCell ref="D63:D65"/>
    <mergeCell ref="E63:E65"/>
    <mergeCell ref="F63:F65"/>
    <mergeCell ref="G63:G64"/>
    <mergeCell ref="H63:H65"/>
    <mergeCell ref="I63:I65"/>
    <mergeCell ref="J63:J65"/>
    <mergeCell ref="K63:K65"/>
    <mergeCell ref="L63:L65"/>
    <mergeCell ref="M63:M65"/>
    <mergeCell ref="C60:C62"/>
    <mergeCell ref="D60:D62"/>
    <mergeCell ref="E60:E62"/>
    <mergeCell ref="F60:F62"/>
    <mergeCell ref="G60:G61"/>
    <mergeCell ref="H60:H62"/>
    <mergeCell ref="I60:I62"/>
    <mergeCell ref="J60:J62"/>
    <mergeCell ref="K60:K62"/>
    <mergeCell ref="L66:L68"/>
    <mergeCell ref="M66:M68"/>
    <mergeCell ref="C69:C70"/>
    <mergeCell ref="D69:D70"/>
    <mergeCell ref="E69:E70"/>
    <mergeCell ref="F69:F70"/>
    <mergeCell ref="G69:G70"/>
    <mergeCell ref="H69:H70"/>
    <mergeCell ref="I69:I70"/>
    <mergeCell ref="J69:J70"/>
    <mergeCell ref="K69:K70"/>
    <mergeCell ref="L69:L70"/>
    <mergeCell ref="M69:M70"/>
    <mergeCell ref="C66:C68"/>
    <mergeCell ref="D66:D68"/>
    <mergeCell ref="E66:E68"/>
    <mergeCell ref="F66:F68"/>
    <mergeCell ref="G66:G67"/>
    <mergeCell ref="H66:H68"/>
    <mergeCell ref="I66:I68"/>
    <mergeCell ref="J66:J68"/>
    <mergeCell ref="K66:K68"/>
    <mergeCell ref="L74:L75"/>
    <mergeCell ref="M74:M75"/>
    <mergeCell ref="C76:C78"/>
    <mergeCell ref="D76:D78"/>
    <mergeCell ref="E76:E78"/>
    <mergeCell ref="F76:F78"/>
    <mergeCell ref="G76:G77"/>
    <mergeCell ref="H76:H78"/>
    <mergeCell ref="I76:I78"/>
    <mergeCell ref="J76:J78"/>
    <mergeCell ref="K76:K78"/>
    <mergeCell ref="L76:L78"/>
    <mergeCell ref="M76:M78"/>
    <mergeCell ref="C74:C75"/>
    <mergeCell ref="D74:D75"/>
    <mergeCell ref="E74:E75"/>
    <mergeCell ref="F74:F75"/>
    <mergeCell ref="G74:G75"/>
    <mergeCell ref="H74:H75"/>
    <mergeCell ref="I74:I75"/>
    <mergeCell ref="J74:J75"/>
    <mergeCell ref="K74:K75"/>
    <mergeCell ref="M86:M88"/>
    <mergeCell ref="C80:C82"/>
    <mergeCell ref="D80:D82"/>
    <mergeCell ref="E80:E82"/>
    <mergeCell ref="F80:F82"/>
    <mergeCell ref="G80:G81"/>
    <mergeCell ref="H80:H82"/>
    <mergeCell ref="I80:I82"/>
    <mergeCell ref="J80:J82"/>
    <mergeCell ref="K80:K82"/>
    <mergeCell ref="L80:L82"/>
    <mergeCell ref="M80:M82"/>
    <mergeCell ref="D90:L90"/>
    <mergeCell ref="D91:L91"/>
    <mergeCell ref="D92:L92"/>
    <mergeCell ref="D93:L93"/>
    <mergeCell ref="D94:L94"/>
    <mergeCell ref="D95:L95"/>
    <mergeCell ref="C86:C88"/>
    <mergeCell ref="D86:D88"/>
    <mergeCell ref="E86:E88"/>
    <mergeCell ref="F86:F88"/>
    <mergeCell ref="G86:G87"/>
    <mergeCell ref="H86:H88"/>
    <mergeCell ref="I86:I88"/>
    <mergeCell ref="J86:J88"/>
    <mergeCell ref="K86:K88"/>
    <mergeCell ref="L86:L88"/>
  </mergeCells>
  <pageMargins left="0.31496062992126" right="0.31496062992126" top="0.28000000000000003" bottom="0.34" header="0.17" footer="0.17"/>
  <pageSetup paperSize="9" scale="97" fitToWidth="100" fitToHeight="10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
  <sheetViews>
    <sheetView workbookViewId="0">
      <selection activeCell="A3" sqref="A3:XFD3"/>
    </sheetView>
  </sheetViews>
  <sheetFormatPr defaultColWidth="9" defaultRowHeight="13.2"/>
  <cols>
    <col min="1" max="1" width="5.19921875" style="6" customWidth="1"/>
    <col min="2" max="2" width="35.19921875" style="6" customWidth="1"/>
    <col min="3" max="3" width="9.59765625" style="1" customWidth="1"/>
    <col min="4" max="4" width="11.19921875" style="1" customWidth="1"/>
    <col min="5" max="5" width="10.19921875" style="1" customWidth="1"/>
    <col min="6" max="6" width="9.5" style="1" customWidth="1"/>
    <col min="7" max="7" width="10.19921875" style="1" customWidth="1"/>
    <col min="8" max="16384" width="9" style="1"/>
  </cols>
  <sheetData>
    <row r="1" spans="1:7" ht="19.5" customHeight="1">
      <c r="A1" s="249" t="s">
        <v>245</v>
      </c>
      <c r="B1" s="249"/>
      <c r="C1" s="249"/>
      <c r="D1" s="249"/>
      <c r="E1" s="249"/>
      <c r="F1" s="249"/>
      <c r="G1" s="249"/>
    </row>
    <row r="2" spans="1:7" ht="36.75" customHeight="1">
      <c r="A2" s="249" t="s">
        <v>222</v>
      </c>
      <c r="B2" s="249"/>
      <c r="C2" s="249"/>
      <c r="D2" s="249"/>
      <c r="E2" s="249"/>
      <c r="F2" s="249"/>
      <c r="G2" s="249"/>
    </row>
    <row r="3" spans="1:7" ht="15" hidden="1" customHeight="1">
      <c r="A3" s="252" t="s">
        <v>275</v>
      </c>
      <c r="B3" s="252"/>
      <c r="C3" s="252"/>
      <c r="D3" s="252"/>
      <c r="E3" s="252"/>
      <c r="F3" s="252"/>
      <c r="G3" s="252"/>
    </row>
    <row r="4" spans="1:7" ht="26.25" customHeight="1">
      <c r="A4" s="252" t="s">
        <v>246</v>
      </c>
      <c r="B4" s="252"/>
      <c r="C4" s="252"/>
      <c r="D4" s="252"/>
      <c r="E4" s="252"/>
      <c r="F4" s="252"/>
      <c r="G4" s="252"/>
    </row>
    <row r="5" spans="1:7" ht="6.75" customHeight="1">
      <c r="A5" s="200"/>
      <c r="B5" s="200"/>
      <c r="C5" s="200"/>
      <c r="D5" s="200"/>
      <c r="E5" s="200"/>
      <c r="F5" s="250"/>
      <c r="G5" s="250"/>
    </row>
    <row r="6" spans="1:7" ht="21.75" customHeight="1">
      <c r="A6" s="253" t="s">
        <v>160</v>
      </c>
      <c r="B6" s="255" t="s">
        <v>223</v>
      </c>
      <c r="C6" s="257" t="s">
        <v>248</v>
      </c>
      <c r="D6" s="259" t="s">
        <v>220</v>
      </c>
      <c r="E6" s="260"/>
      <c r="F6" s="260"/>
      <c r="G6" s="261"/>
    </row>
    <row r="7" spans="1:7" ht="81.75" customHeight="1">
      <c r="A7" s="254"/>
      <c r="B7" s="256"/>
      <c r="C7" s="258"/>
      <c r="D7" s="161" t="s">
        <v>277</v>
      </c>
      <c r="E7" s="161" t="s">
        <v>278</v>
      </c>
      <c r="F7" s="161" t="s">
        <v>249</v>
      </c>
      <c r="G7" s="161" t="s">
        <v>250</v>
      </c>
    </row>
    <row r="8" spans="1:7" ht="30" customHeight="1">
      <c r="A8" s="150"/>
      <c r="B8" s="149" t="s">
        <v>198</v>
      </c>
      <c r="C8" s="131">
        <f>C9+C13+C32+C38+C42</f>
        <v>85</v>
      </c>
      <c r="D8" s="131"/>
      <c r="E8" s="131"/>
      <c r="F8" s="131"/>
      <c r="G8" s="131"/>
    </row>
    <row r="9" spans="1:7" ht="27.75" customHeight="1">
      <c r="A9" s="151" t="s">
        <v>155</v>
      </c>
      <c r="B9" s="152" t="s">
        <v>189</v>
      </c>
      <c r="C9" s="153">
        <f>C10+C11+C12</f>
        <v>18</v>
      </c>
      <c r="D9" s="153"/>
      <c r="E9" s="153"/>
      <c r="F9" s="153"/>
      <c r="G9" s="153"/>
    </row>
    <row r="10" spans="1:7" ht="27" customHeight="1">
      <c r="A10" s="129">
        <v>1</v>
      </c>
      <c r="B10" s="133" t="s">
        <v>153</v>
      </c>
      <c r="C10" s="134">
        <v>5</v>
      </c>
      <c r="D10" s="134"/>
      <c r="E10" s="134">
        <v>3</v>
      </c>
      <c r="F10" s="134">
        <v>1</v>
      </c>
      <c r="G10" s="134">
        <v>1</v>
      </c>
    </row>
    <row r="11" spans="1:7" ht="35.25" customHeight="1">
      <c r="A11" s="129">
        <v>2</v>
      </c>
      <c r="B11" s="136" t="s">
        <v>254</v>
      </c>
      <c r="C11" s="134">
        <v>6</v>
      </c>
      <c r="D11" s="134"/>
      <c r="E11" s="134">
        <v>5</v>
      </c>
      <c r="F11" s="134">
        <v>1</v>
      </c>
      <c r="G11" s="134"/>
    </row>
    <row r="12" spans="1:7" ht="25.5" customHeight="1">
      <c r="A12" s="129">
        <v>3</v>
      </c>
      <c r="B12" s="135" t="s">
        <v>258</v>
      </c>
      <c r="C12" s="134">
        <v>7</v>
      </c>
      <c r="D12" s="134"/>
      <c r="E12" s="134">
        <v>5</v>
      </c>
      <c r="F12" s="134">
        <v>1</v>
      </c>
      <c r="G12" s="134">
        <v>1</v>
      </c>
    </row>
    <row r="13" spans="1:7" s="23" customFormat="1" ht="36.75" customHeight="1">
      <c r="A13" s="151" t="s">
        <v>106</v>
      </c>
      <c r="B13" s="154" t="s">
        <v>283</v>
      </c>
      <c r="C13" s="153">
        <f>SUM(C14:C31)</f>
        <v>50</v>
      </c>
      <c r="D13" s="153"/>
      <c r="E13" s="153"/>
      <c r="F13" s="153"/>
      <c r="G13" s="153"/>
    </row>
    <row r="14" spans="1:7" s="63" customFormat="1" ht="24" customHeight="1">
      <c r="A14" s="129">
        <v>1</v>
      </c>
      <c r="B14" s="138" t="s">
        <v>89</v>
      </c>
      <c r="C14" s="156">
        <v>2</v>
      </c>
      <c r="D14" s="156"/>
      <c r="E14" s="156">
        <v>2</v>
      </c>
      <c r="F14" s="156"/>
      <c r="G14" s="156"/>
    </row>
    <row r="15" spans="1:7" s="63" customFormat="1" ht="24" customHeight="1">
      <c r="A15" s="129">
        <v>2</v>
      </c>
      <c r="B15" s="139" t="s">
        <v>181</v>
      </c>
      <c r="C15" s="156">
        <v>3</v>
      </c>
      <c r="D15" s="156"/>
      <c r="E15" s="156">
        <v>3</v>
      </c>
      <c r="F15" s="156"/>
      <c r="G15" s="156"/>
    </row>
    <row r="16" spans="1:7" s="63" customFormat="1" ht="24" customHeight="1">
      <c r="A16" s="129">
        <v>3</v>
      </c>
      <c r="B16" s="140" t="s">
        <v>196</v>
      </c>
      <c r="C16" s="156">
        <v>2</v>
      </c>
      <c r="D16" s="156"/>
      <c r="E16" s="156">
        <v>2</v>
      </c>
      <c r="F16" s="156"/>
      <c r="G16" s="156"/>
    </row>
    <row r="17" spans="1:11" s="146" customFormat="1" ht="24" customHeight="1">
      <c r="A17" s="129">
        <v>4</v>
      </c>
      <c r="B17" s="139" t="s">
        <v>64</v>
      </c>
      <c r="C17" s="145">
        <v>2</v>
      </c>
      <c r="D17" s="145"/>
      <c r="E17" s="145">
        <v>2</v>
      </c>
      <c r="F17" s="145"/>
      <c r="G17" s="145"/>
      <c r="K17" s="166"/>
    </row>
    <row r="18" spans="1:11" s="63" customFormat="1" ht="24" customHeight="1">
      <c r="A18" s="129">
        <v>5</v>
      </c>
      <c r="B18" s="137" t="s">
        <v>185</v>
      </c>
      <c r="C18" s="156">
        <v>2</v>
      </c>
      <c r="D18" s="156"/>
      <c r="E18" s="156">
        <v>2</v>
      </c>
      <c r="F18" s="156"/>
      <c r="G18" s="156"/>
      <c r="K18" s="166"/>
    </row>
    <row r="19" spans="1:11" s="63" customFormat="1" ht="24" customHeight="1">
      <c r="A19" s="129">
        <v>6</v>
      </c>
      <c r="B19" s="137" t="s">
        <v>187</v>
      </c>
      <c r="C19" s="156">
        <v>2</v>
      </c>
      <c r="D19" s="156"/>
      <c r="E19" s="156">
        <v>2</v>
      </c>
      <c r="F19" s="156"/>
      <c r="G19" s="156"/>
      <c r="K19" s="198"/>
    </row>
    <row r="20" spans="1:11" s="63" customFormat="1" ht="24" customHeight="1">
      <c r="A20" s="129">
        <v>7</v>
      </c>
      <c r="B20" s="141" t="s">
        <v>186</v>
      </c>
      <c r="C20" s="156">
        <v>3</v>
      </c>
      <c r="D20" s="156"/>
      <c r="E20" s="156">
        <v>3</v>
      </c>
      <c r="F20" s="156"/>
      <c r="G20" s="156"/>
      <c r="K20" s="198"/>
    </row>
    <row r="21" spans="1:11" s="23" customFormat="1" ht="24" customHeight="1">
      <c r="A21" s="129">
        <v>8</v>
      </c>
      <c r="B21" s="159" t="s">
        <v>184</v>
      </c>
      <c r="C21" s="158">
        <v>4</v>
      </c>
      <c r="D21" s="158"/>
      <c r="E21" s="158">
        <v>4</v>
      </c>
      <c r="F21" s="158"/>
      <c r="G21" s="158"/>
      <c r="H21" s="160"/>
      <c r="I21" s="160"/>
    </row>
    <row r="22" spans="1:11" s="23" customFormat="1" ht="24" customHeight="1">
      <c r="A22" s="129">
        <v>9</v>
      </c>
      <c r="B22" s="157" t="s">
        <v>182</v>
      </c>
      <c r="C22" s="158">
        <v>6</v>
      </c>
      <c r="D22" s="158"/>
      <c r="E22" s="158">
        <v>6</v>
      </c>
      <c r="F22" s="158"/>
      <c r="G22" s="158"/>
      <c r="K22" s="199"/>
    </row>
    <row r="23" spans="1:11" s="63" customFormat="1" ht="24" customHeight="1">
      <c r="A23" s="129">
        <v>10</v>
      </c>
      <c r="B23" s="137" t="s">
        <v>82</v>
      </c>
      <c r="C23" s="156">
        <v>3</v>
      </c>
      <c r="D23" s="156"/>
      <c r="E23" s="156">
        <v>3</v>
      </c>
      <c r="F23" s="156"/>
      <c r="G23" s="156"/>
      <c r="K23" s="198"/>
    </row>
    <row r="24" spans="1:11" s="63" customFormat="1" ht="24" customHeight="1">
      <c r="A24" s="129">
        <v>11</v>
      </c>
      <c r="B24" s="137" t="s">
        <v>59</v>
      </c>
      <c r="C24" s="156">
        <v>3</v>
      </c>
      <c r="D24" s="156"/>
      <c r="E24" s="156">
        <v>3</v>
      </c>
      <c r="F24" s="156"/>
      <c r="G24" s="156"/>
      <c r="K24" s="198"/>
    </row>
    <row r="25" spans="1:11" s="146" customFormat="1" ht="24" customHeight="1">
      <c r="A25" s="129">
        <v>12</v>
      </c>
      <c r="B25" s="137" t="s">
        <v>183</v>
      </c>
      <c r="C25" s="145">
        <v>3</v>
      </c>
      <c r="D25" s="156"/>
      <c r="E25" s="145">
        <v>3</v>
      </c>
      <c r="F25" s="145"/>
      <c r="G25" s="145"/>
      <c r="K25" s="198"/>
    </row>
    <row r="26" spans="1:11" s="63" customFormat="1" ht="24" customHeight="1">
      <c r="A26" s="129">
        <v>13</v>
      </c>
      <c r="B26" s="137" t="s">
        <v>188</v>
      </c>
      <c r="C26" s="156">
        <v>3</v>
      </c>
      <c r="D26" s="156"/>
      <c r="E26" s="156">
        <v>3</v>
      </c>
      <c r="F26" s="156"/>
      <c r="G26" s="156"/>
      <c r="K26" s="166"/>
    </row>
    <row r="27" spans="1:11" s="63" customFormat="1" ht="24" customHeight="1">
      <c r="A27" s="129">
        <v>14</v>
      </c>
      <c r="B27" s="140" t="s">
        <v>78</v>
      </c>
      <c r="C27" s="156">
        <v>3</v>
      </c>
      <c r="D27" s="156"/>
      <c r="E27" s="156">
        <v>3</v>
      </c>
      <c r="F27" s="156"/>
      <c r="G27" s="156"/>
      <c r="K27" s="198"/>
    </row>
    <row r="28" spans="1:11" s="63" customFormat="1" ht="24" customHeight="1">
      <c r="A28" s="129">
        <v>15</v>
      </c>
      <c r="B28" s="137" t="s">
        <v>178</v>
      </c>
      <c r="C28" s="156">
        <v>3</v>
      </c>
      <c r="D28" s="156"/>
      <c r="E28" s="156">
        <v>3</v>
      </c>
      <c r="F28" s="156"/>
      <c r="G28" s="156"/>
    </row>
    <row r="29" spans="1:11" s="63" customFormat="1" ht="24" customHeight="1">
      <c r="A29" s="129">
        <v>16</v>
      </c>
      <c r="B29" s="137" t="s">
        <v>201</v>
      </c>
      <c r="C29" s="156">
        <v>2</v>
      </c>
      <c r="D29" s="156"/>
      <c r="E29" s="156">
        <v>2</v>
      </c>
      <c r="F29" s="156"/>
      <c r="G29" s="156"/>
    </row>
    <row r="30" spans="1:11" s="63" customFormat="1" ht="24" customHeight="1">
      <c r="A30" s="129">
        <v>17</v>
      </c>
      <c r="B30" s="135" t="s">
        <v>177</v>
      </c>
      <c r="C30" s="156">
        <v>2</v>
      </c>
      <c r="D30" s="156"/>
      <c r="E30" s="156">
        <v>2</v>
      </c>
      <c r="F30" s="156"/>
      <c r="G30" s="156"/>
    </row>
    <row r="31" spans="1:11" s="63" customFormat="1" ht="24" customHeight="1">
      <c r="A31" s="129">
        <v>18</v>
      </c>
      <c r="B31" s="135" t="s">
        <v>199</v>
      </c>
      <c r="C31" s="156">
        <v>2</v>
      </c>
      <c r="D31" s="156"/>
      <c r="E31" s="156">
        <v>2</v>
      </c>
      <c r="F31" s="156"/>
      <c r="G31" s="156"/>
    </row>
    <row r="32" spans="1:11" s="23" customFormat="1" ht="33.75" customHeight="1">
      <c r="A32" s="151" t="s">
        <v>190</v>
      </c>
      <c r="B32" s="155" t="s">
        <v>217</v>
      </c>
      <c r="C32" s="151">
        <f>SUM(C33:C37)</f>
        <v>8</v>
      </c>
      <c r="D32" s="151"/>
      <c r="E32" s="151"/>
      <c r="F32" s="151"/>
      <c r="G32" s="151"/>
    </row>
    <row r="33" spans="1:7" s="23" customFormat="1" ht="25.5" customHeight="1">
      <c r="A33" s="129">
        <v>1</v>
      </c>
      <c r="B33" s="135" t="s">
        <v>195</v>
      </c>
      <c r="C33" s="156">
        <v>2</v>
      </c>
      <c r="D33" s="156"/>
      <c r="E33" s="156">
        <v>2</v>
      </c>
      <c r="F33" s="156"/>
      <c r="G33" s="156"/>
    </row>
    <row r="34" spans="1:7" s="23" customFormat="1" ht="25.5" customHeight="1">
      <c r="A34" s="129">
        <v>2</v>
      </c>
      <c r="B34" s="142" t="s">
        <v>193</v>
      </c>
      <c r="C34" s="156">
        <v>2</v>
      </c>
      <c r="D34" s="156"/>
      <c r="E34" s="156">
        <v>2</v>
      </c>
      <c r="F34" s="156"/>
      <c r="G34" s="156"/>
    </row>
    <row r="35" spans="1:7" s="23" customFormat="1" ht="25.5" customHeight="1">
      <c r="A35" s="129">
        <v>3</v>
      </c>
      <c r="B35" s="142" t="s">
        <v>197</v>
      </c>
      <c r="C35" s="156">
        <v>2</v>
      </c>
      <c r="D35" s="156"/>
      <c r="E35" s="156">
        <v>2</v>
      </c>
      <c r="F35" s="156"/>
      <c r="G35" s="156"/>
    </row>
    <row r="36" spans="1:7" s="23" customFormat="1" ht="25.5" customHeight="1">
      <c r="A36" s="129">
        <v>4</v>
      </c>
      <c r="B36" s="135" t="s">
        <v>194</v>
      </c>
      <c r="C36" s="156">
        <v>1</v>
      </c>
      <c r="D36" s="156"/>
      <c r="E36" s="156">
        <v>1</v>
      </c>
      <c r="F36" s="156"/>
      <c r="G36" s="156"/>
    </row>
    <row r="37" spans="1:7" s="23" customFormat="1" ht="25.5" customHeight="1">
      <c r="A37" s="129">
        <v>5</v>
      </c>
      <c r="B37" s="135" t="s">
        <v>202</v>
      </c>
      <c r="C37" s="156">
        <v>1</v>
      </c>
      <c r="D37" s="156"/>
      <c r="E37" s="156">
        <v>1</v>
      </c>
      <c r="F37" s="156"/>
      <c r="G37" s="156"/>
    </row>
    <row r="38" spans="1:7" s="23" customFormat="1" ht="33.75" customHeight="1">
      <c r="A38" s="151" t="s">
        <v>191</v>
      </c>
      <c r="B38" s="155" t="s">
        <v>218</v>
      </c>
      <c r="C38" s="132">
        <f t="shared" ref="C38" si="0">SUM(C39:C41)</f>
        <v>6</v>
      </c>
      <c r="D38" s="132"/>
      <c r="E38" s="132"/>
      <c r="F38" s="132"/>
      <c r="G38" s="132"/>
    </row>
    <row r="39" spans="1:7" s="23" customFormat="1" ht="26.25" customHeight="1">
      <c r="A39" s="129">
        <v>1</v>
      </c>
      <c r="B39" s="147" t="s">
        <v>215</v>
      </c>
      <c r="C39" s="156">
        <v>2</v>
      </c>
      <c r="D39" s="156"/>
      <c r="E39" s="156">
        <v>2</v>
      </c>
      <c r="F39" s="156"/>
      <c r="G39" s="156"/>
    </row>
    <row r="40" spans="1:7" s="23" customFormat="1" ht="26.25" customHeight="1">
      <c r="A40" s="129">
        <v>2</v>
      </c>
      <c r="B40" s="142" t="s">
        <v>203</v>
      </c>
      <c r="C40" s="156">
        <v>2</v>
      </c>
      <c r="D40" s="156"/>
      <c r="E40" s="156">
        <v>2</v>
      </c>
      <c r="F40" s="156"/>
      <c r="G40" s="156"/>
    </row>
    <row r="41" spans="1:7" s="146" customFormat="1" ht="26.25" customHeight="1">
      <c r="A41" s="144">
        <v>3</v>
      </c>
      <c r="B41" s="148" t="s">
        <v>204</v>
      </c>
      <c r="C41" s="145">
        <v>2</v>
      </c>
      <c r="D41" s="145"/>
      <c r="E41" s="145">
        <v>2</v>
      </c>
      <c r="F41" s="145"/>
      <c r="G41" s="145"/>
    </row>
    <row r="42" spans="1:7" s="23" customFormat="1" ht="44.25" customHeight="1">
      <c r="A42" s="151" t="s">
        <v>192</v>
      </c>
      <c r="B42" s="155" t="s">
        <v>200</v>
      </c>
      <c r="C42" s="153">
        <f t="shared" ref="C42" si="1">SUM(C43:C45)</f>
        <v>3</v>
      </c>
      <c r="D42" s="153"/>
      <c r="E42" s="153"/>
      <c r="F42" s="153"/>
      <c r="G42" s="153"/>
    </row>
    <row r="43" spans="1:7" ht="36.75" customHeight="1">
      <c r="A43" s="129">
        <v>1</v>
      </c>
      <c r="B43" s="135" t="s">
        <v>257</v>
      </c>
      <c r="C43" s="156">
        <v>1</v>
      </c>
      <c r="D43" s="156"/>
      <c r="E43" s="156">
        <v>1</v>
      </c>
      <c r="F43" s="156"/>
      <c r="G43" s="156"/>
    </row>
    <row r="44" spans="1:7" s="23" customFormat="1" ht="30.75" customHeight="1">
      <c r="A44" s="129">
        <v>2</v>
      </c>
      <c r="B44" s="135" t="s">
        <v>256</v>
      </c>
      <c r="C44" s="156">
        <v>1</v>
      </c>
      <c r="D44" s="156"/>
      <c r="E44" s="156">
        <v>1</v>
      </c>
      <c r="F44" s="156"/>
      <c r="G44" s="156"/>
    </row>
    <row r="45" spans="1:7" s="23" customFormat="1" ht="36.75" customHeight="1">
      <c r="A45" s="129">
        <v>3</v>
      </c>
      <c r="B45" s="142" t="s">
        <v>255</v>
      </c>
      <c r="C45" s="156">
        <v>1</v>
      </c>
      <c r="D45" s="156"/>
      <c r="E45" s="156">
        <v>1</v>
      </c>
      <c r="F45" s="156"/>
      <c r="G45" s="156"/>
    </row>
    <row r="46" spans="1:7" ht="10.5" customHeight="1">
      <c r="A46" s="1"/>
      <c r="B46" s="1"/>
    </row>
    <row r="47" spans="1:7" ht="8.25" hidden="1" customHeight="1">
      <c r="A47" s="1"/>
      <c r="B47" s="251" t="s">
        <v>281</v>
      </c>
      <c r="C47" s="251"/>
      <c r="D47" s="251"/>
      <c r="E47" s="251"/>
      <c r="F47" s="251"/>
      <c r="G47" s="251"/>
    </row>
    <row r="48" spans="1:7" ht="32.25" customHeight="1">
      <c r="A48" s="1"/>
      <c r="B48" s="251"/>
      <c r="C48" s="251"/>
      <c r="D48" s="251"/>
      <c r="E48" s="251"/>
      <c r="F48" s="251"/>
      <c r="G48" s="251"/>
    </row>
    <row r="49" spans="1:7" ht="20.100000000000001" customHeight="1">
      <c r="A49" s="1"/>
      <c r="B49" s="251"/>
      <c r="C49" s="251"/>
      <c r="D49" s="251"/>
      <c r="E49" s="251"/>
      <c r="F49" s="251"/>
      <c r="G49" s="251"/>
    </row>
    <row r="50" spans="1:7" ht="20.100000000000001" customHeight="1">
      <c r="A50" s="1"/>
      <c r="B50" s="251"/>
      <c r="C50" s="251"/>
      <c r="D50" s="251"/>
      <c r="E50" s="251"/>
      <c r="F50" s="251"/>
      <c r="G50" s="251"/>
    </row>
    <row r="51" spans="1:7" ht="48.75" customHeight="1">
      <c r="A51" s="1"/>
      <c r="B51" s="251"/>
      <c r="C51" s="251"/>
      <c r="D51" s="251"/>
      <c r="E51" s="251"/>
      <c r="F51" s="251"/>
      <c r="G51" s="251"/>
    </row>
    <row r="52" spans="1:7" ht="147.75" customHeight="1">
      <c r="A52" s="1"/>
      <c r="B52" s="251"/>
      <c r="C52" s="251"/>
      <c r="D52" s="251"/>
      <c r="E52" s="251"/>
      <c r="F52" s="251"/>
      <c r="G52" s="251"/>
    </row>
    <row r="53" spans="1:7">
      <c r="A53" s="1"/>
      <c r="B53" s="1"/>
    </row>
    <row r="54" spans="1:7">
      <c r="A54" s="1"/>
      <c r="B54" s="1"/>
    </row>
    <row r="55" spans="1:7">
      <c r="A55" s="1"/>
      <c r="B55" s="1"/>
    </row>
  </sheetData>
  <mergeCells count="10">
    <mergeCell ref="A1:G1"/>
    <mergeCell ref="F5:G5"/>
    <mergeCell ref="B47:G52"/>
    <mergeCell ref="A2:G2"/>
    <mergeCell ref="A3:G3"/>
    <mergeCell ref="A6:A7"/>
    <mergeCell ref="B6:B7"/>
    <mergeCell ref="C6:C7"/>
    <mergeCell ref="D6:G6"/>
    <mergeCell ref="A4:G4"/>
  </mergeCells>
  <pageMargins left="0.31496062992125984" right="0.31496062992125984" top="0.55118110236220474" bottom="0.35433070866141736"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
  <sheetViews>
    <sheetView workbookViewId="0">
      <selection activeCell="I10" sqref="I10"/>
    </sheetView>
  </sheetViews>
  <sheetFormatPr defaultColWidth="9" defaultRowHeight="15.6"/>
  <cols>
    <col min="1" max="1" width="6" style="6" customWidth="1"/>
    <col min="2" max="2" width="23.8984375" style="6" customWidth="1"/>
    <col min="3" max="3" width="11.69921875" style="1" customWidth="1"/>
    <col min="4" max="4" width="15.19921875" style="163" customWidth="1"/>
    <col min="5" max="6" width="12.3984375" style="1" customWidth="1"/>
    <col min="7" max="16384" width="9" style="1"/>
  </cols>
  <sheetData>
    <row r="1" spans="1:6" ht="22.5" customHeight="1">
      <c r="A1" s="249" t="s">
        <v>244</v>
      </c>
      <c r="B1" s="249"/>
      <c r="C1" s="249"/>
      <c r="D1" s="249"/>
      <c r="E1" s="249"/>
      <c r="F1" s="249"/>
    </row>
    <row r="2" spans="1:6" ht="37.5" customHeight="1">
      <c r="A2" s="249" t="s">
        <v>221</v>
      </c>
      <c r="B2" s="249"/>
      <c r="C2" s="249"/>
      <c r="D2" s="249"/>
      <c r="E2" s="249"/>
      <c r="F2" s="249"/>
    </row>
    <row r="3" spans="1:6" ht="19.5" customHeight="1">
      <c r="A3" s="252" t="s">
        <v>216</v>
      </c>
      <c r="B3" s="252"/>
      <c r="C3" s="252"/>
      <c r="D3" s="252"/>
      <c r="E3" s="252"/>
      <c r="F3" s="252"/>
    </row>
    <row r="4" spans="1:6" ht="18" hidden="1" customHeight="1">
      <c r="A4" s="252" t="s">
        <v>246</v>
      </c>
      <c r="B4" s="252"/>
      <c r="C4" s="252"/>
      <c r="D4" s="252"/>
      <c r="E4" s="252"/>
      <c r="F4" s="252"/>
    </row>
    <row r="5" spans="1:6" ht="10.5" customHeight="1">
      <c r="A5" s="165"/>
      <c r="B5" s="165"/>
      <c r="C5" s="165"/>
      <c r="D5" s="165"/>
      <c r="E5" s="263"/>
      <c r="F5" s="263"/>
    </row>
    <row r="6" spans="1:6" ht="21" customHeight="1">
      <c r="A6" s="265" t="s">
        <v>160</v>
      </c>
      <c r="B6" s="266" t="s">
        <v>224</v>
      </c>
      <c r="C6" s="264" t="s">
        <v>251</v>
      </c>
      <c r="D6" s="264" t="s">
        <v>220</v>
      </c>
      <c r="E6" s="264"/>
      <c r="F6" s="264"/>
    </row>
    <row r="7" spans="1:6" ht="67.5" customHeight="1">
      <c r="A7" s="265"/>
      <c r="B7" s="266"/>
      <c r="C7" s="264"/>
      <c r="D7" s="161" t="s">
        <v>279</v>
      </c>
      <c r="E7" s="161" t="s">
        <v>280</v>
      </c>
      <c r="F7" s="161" t="s">
        <v>249</v>
      </c>
    </row>
    <row r="8" spans="1:6" ht="28.5" customHeight="1">
      <c r="A8" s="150"/>
      <c r="B8" s="149" t="s">
        <v>219</v>
      </c>
      <c r="C8" s="162">
        <f>SUM(C9:C18)</f>
        <v>74</v>
      </c>
      <c r="D8" s="162"/>
      <c r="E8" s="162"/>
      <c r="F8" s="56"/>
    </row>
    <row r="9" spans="1:6" s="23" customFormat="1" ht="28.5" customHeight="1">
      <c r="A9" s="129">
        <v>1</v>
      </c>
      <c r="B9" s="130" t="s">
        <v>205</v>
      </c>
      <c r="C9" s="156">
        <v>7</v>
      </c>
      <c r="D9" s="156"/>
      <c r="E9" s="156">
        <v>7</v>
      </c>
      <c r="F9" s="56"/>
    </row>
    <row r="10" spans="1:6" s="23" customFormat="1" ht="28.5" customHeight="1">
      <c r="A10" s="129">
        <v>2</v>
      </c>
      <c r="B10" s="130" t="s">
        <v>210</v>
      </c>
      <c r="C10" s="156">
        <v>5</v>
      </c>
      <c r="D10" s="156"/>
      <c r="E10" s="156">
        <v>5</v>
      </c>
      <c r="F10" s="56"/>
    </row>
    <row r="11" spans="1:6" s="23" customFormat="1" ht="28.5" customHeight="1">
      <c r="A11" s="129">
        <v>3</v>
      </c>
      <c r="B11" s="130" t="s">
        <v>211</v>
      </c>
      <c r="C11" s="156">
        <v>8</v>
      </c>
      <c r="D11" s="156"/>
      <c r="E11" s="156">
        <v>8</v>
      </c>
      <c r="F11" s="56"/>
    </row>
    <row r="12" spans="1:6" s="23" customFormat="1" ht="28.5" customHeight="1">
      <c r="A12" s="129">
        <v>4</v>
      </c>
      <c r="B12" s="130" t="s">
        <v>209</v>
      </c>
      <c r="C12" s="156">
        <v>8</v>
      </c>
      <c r="D12" s="156"/>
      <c r="E12" s="156">
        <v>8</v>
      </c>
      <c r="F12" s="56"/>
    </row>
    <row r="13" spans="1:6" s="23" customFormat="1" ht="28.5" customHeight="1">
      <c r="A13" s="129">
        <v>5</v>
      </c>
      <c r="B13" s="130" t="s">
        <v>213</v>
      </c>
      <c r="C13" s="156">
        <v>7</v>
      </c>
      <c r="D13" s="156"/>
      <c r="E13" s="156">
        <v>7</v>
      </c>
      <c r="F13" s="56"/>
    </row>
    <row r="14" spans="1:6" s="23" customFormat="1" ht="28.5" customHeight="1">
      <c r="A14" s="129">
        <v>6</v>
      </c>
      <c r="B14" s="130" t="s">
        <v>214</v>
      </c>
      <c r="C14" s="156">
        <v>8</v>
      </c>
      <c r="D14" s="156"/>
      <c r="E14" s="156">
        <v>8</v>
      </c>
      <c r="F14" s="56"/>
    </row>
    <row r="15" spans="1:6" ht="28.5" customHeight="1">
      <c r="A15" s="129">
        <v>7</v>
      </c>
      <c r="B15" s="130" t="s">
        <v>206</v>
      </c>
      <c r="C15" s="156">
        <v>8</v>
      </c>
      <c r="D15" s="156"/>
      <c r="E15" s="156">
        <v>8</v>
      </c>
      <c r="F15" s="56"/>
    </row>
    <row r="16" spans="1:6" s="23" customFormat="1" ht="28.5" customHeight="1">
      <c r="A16" s="129">
        <v>8</v>
      </c>
      <c r="B16" s="130" t="s">
        <v>207</v>
      </c>
      <c r="C16" s="156">
        <v>8</v>
      </c>
      <c r="D16" s="156"/>
      <c r="E16" s="156">
        <v>8</v>
      </c>
      <c r="F16" s="56"/>
    </row>
    <row r="17" spans="1:6" s="23" customFormat="1" ht="28.5" customHeight="1">
      <c r="A17" s="129">
        <v>9</v>
      </c>
      <c r="B17" s="130" t="s">
        <v>208</v>
      </c>
      <c r="C17" s="156">
        <v>7</v>
      </c>
      <c r="D17" s="156"/>
      <c r="E17" s="156">
        <v>7</v>
      </c>
      <c r="F17" s="56"/>
    </row>
    <row r="18" spans="1:6" s="23" customFormat="1" ht="28.5" customHeight="1">
      <c r="A18" s="129">
        <v>10</v>
      </c>
      <c r="B18" s="143" t="s">
        <v>212</v>
      </c>
      <c r="C18" s="156">
        <v>8</v>
      </c>
      <c r="D18" s="156"/>
      <c r="E18" s="156">
        <v>8</v>
      </c>
      <c r="F18" s="56"/>
    </row>
    <row r="19" spans="1:6" ht="9" customHeight="1">
      <c r="A19" s="1"/>
      <c r="B19" s="1"/>
    </row>
    <row r="20" spans="1:6" ht="20.100000000000001" customHeight="1">
      <c r="A20" s="251" t="s">
        <v>282</v>
      </c>
      <c r="B20" s="251"/>
      <c r="C20" s="251"/>
      <c r="D20" s="251"/>
      <c r="E20" s="251"/>
      <c r="F20" s="251"/>
    </row>
    <row r="21" spans="1:6" ht="20.100000000000001" customHeight="1">
      <c r="A21" s="251"/>
      <c r="B21" s="251"/>
      <c r="C21" s="251"/>
      <c r="D21" s="251"/>
      <c r="E21" s="251"/>
      <c r="F21" s="251"/>
    </row>
    <row r="22" spans="1:6" ht="20.100000000000001" customHeight="1">
      <c r="A22" s="251"/>
      <c r="B22" s="251"/>
      <c r="C22" s="251"/>
      <c r="D22" s="251"/>
      <c r="E22" s="251"/>
      <c r="F22" s="251"/>
    </row>
    <row r="23" spans="1:6" ht="20.100000000000001" customHeight="1">
      <c r="A23" s="251"/>
      <c r="B23" s="251"/>
      <c r="C23" s="251"/>
      <c r="D23" s="251"/>
      <c r="E23" s="251"/>
      <c r="F23" s="251"/>
    </row>
    <row r="24" spans="1:6" ht="204" customHeight="1">
      <c r="A24" s="251"/>
      <c r="B24" s="251"/>
      <c r="C24" s="251"/>
      <c r="D24" s="251"/>
      <c r="E24" s="251"/>
      <c r="F24" s="251"/>
    </row>
    <row r="25" spans="1:6" ht="12.75" customHeight="1">
      <c r="A25" s="251"/>
      <c r="B25" s="262"/>
      <c r="C25" s="262"/>
      <c r="D25" s="262"/>
      <c r="E25" s="262"/>
      <c r="F25" s="262"/>
    </row>
    <row r="26" spans="1:6" ht="13.2">
      <c r="A26" s="262"/>
      <c r="B26" s="262"/>
      <c r="C26" s="262"/>
      <c r="D26" s="262"/>
      <c r="E26" s="262"/>
      <c r="F26" s="262"/>
    </row>
    <row r="27" spans="1:6" ht="13.2">
      <c r="A27" s="262"/>
      <c r="B27" s="262"/>
      <c r="C27" s="262"/>
      <c r="D27" s="262"/>
      <c r="E27" s="262"/>
      <c r="F27" s="262"/>
    </row>
    <row r="28" spans="1:6" ht="13.2">
      <c r="A28" s="262"/>
      <c r="B28" s="262"/>
      <c r="C28" s="262"/>
      <c r="D28" s="262"/>
      <c r="E28" s="262"/>
      <c r="F28" s="262"/>
    </row>
    <row r="29" spans="1:6" ht="13.2">
      <c r="A29" s="262"/>
      <c r="B29" s="262"/>
      <c r="C29" s="262"/>
      <c r="D29" s="262"/>
      <c r="E29" s="262"/>
      <c r="F29" s="262"/>
    </row>
    <row r="30" spans="1:6" ht="13.2">
      <c r="A30" s="262"/>
      <c r="B30" s="262"/>
      <c r="C30" s="262"/>
      <c r="D30" s="262"/>
      <c r="E30" s="262"/>
      <c r="F30" s="262"/>
    </row>
  </sheetData>
  <mergeCells count="11">
    <mergeCell ref="A20:F24"/>
    <mergeCell ref="A1:F1"/>
    <mergeCell ref="A25:F30"/>
    <mergeCell ref="E5:F5"/>
    <mergeCell ref="D6:F6"/>
    <mergeCell ref="A2:F2"/>
    <mergeCell ref="A3:F3"/>
    <mergeCell ref="A6:A7"/>
    <mergeCell ref="B6:B7"/>
    <mergeCell ref="C6:C7"/>
    <mergeCell ref="A4:F4"/>
  </mergeCells>
  <pageMargins left="0.70866141732283472" right="0.70866141732283472" top="0.55118110236220474"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workbookViewId="0">
      <selection activeCell="A3" sqref="A3:F3"/>
    </sheetView>
  </sheetViews>
  <sheetFormatPr defaultColWidth="9" defaultRowHeight="16.8"/>
  <cols>
    <col min="1" max="1" width="4.8984375" style="166" customWidth="1"/>
    <col min="2" max="2" width="33.59765625" style="166" customWidth="1"/>
    <col min="3" max="3" width="9.09765625" style="166" customWidth="1"/>
    <col min="4" max="4" width="9.3984375" style="166" customWidth="1"/>
    <col min="5" max="5" width="10.5" style="166" customWidth="1"/>
    <col min="6" max="6" width="20.09765625" style="167" customWidth="1"/>
    <col min="7" max="16384" width="9" style="167"/>
  </cols>
  <sheetData>
    <row r="1" spans="1:7" ht="19.5" customHeight="1">
      <c r="A1" s="249" t="s">
        <v>244</v>
      </c>
      <c r="B1" s="249"/>
      <c r="C1" s="249"/>
      <c r="D1" s="249"/>
      <c r="E1" s="249"/>
      <c r="F1" s="249"/>
    </row>
    <row r="2" spans="1:7" ht="45.75" customHeight="1">
      <c r="A2" s="249" t="s">
        <v>285</v>
      </c>
      <c r="B2" s="249"/>
      <c r="C2" s="249"/>
      <c r="D2" s="249"/>
      <c r="E2" s="249"/>
      <c r="F2" s="249"/>
    </row>
    <row r="3" spans="1:7" ht="20.25" customHeight="1">
      <c r="A3" s="252" t="s">
        <v>286</v>
      </c>
      <c r="B3" s="252"/>
      <c r="C3" s="252"/>
      <c r="D3" s="252"/>
      <c r="E3" s="252"/>
      <c r="F3" s="252"/>
    </row>
    <row r="4" spans="1:7" ht="23.25" hidden="1" customHeight="1">
      <c r="A4" s="252" t="s">
        <v>246</v>
      </c>
      <c r="B4" s="252"/>
      <c r="C4" s="252"/>
      <c r="D4" s="252"/>
      <c r="E4" s="252"/>
      <c r="F4" s="252"/>
    </row>
    <row r="5" spans="1:7" ht="12" customHeight="1">
      <c r="A5" s="164"/>
      <c r="B5" s="164"/>
      <c r="C5" s="164"/>
      <c r="D5" s="164"/>
      <c r="E5" s="164"/>
      <c r="F5" s="168"/>
    </row>
    <row r="6" spans="1:7" ht="25.5" customHeight="1">
      <c r="A6" s="269" t="s">
        <v>160</v>
      </c>
      <c r="B6" s="271" t="s">
        <v>223</v>
      </c>
      <c r="C6" s="269" t="s">
        <v>251</v>
      </c>
      <c r="D6" s="273" t="s">
        <v>225</v>
      </c>
      <c r="E6" s="274"/>
      <c r="F6" s="271" t="s">
        <v>226</v>
      </c>
    </row>
    <row r="7" spans="1:7" ht="72.75" customHeight="1">
      <c r="A7" s="270"/>
      <c r="B7" s="272"/>
      <c r="C7" s="270"/>
      <c r="D7" s="169" t="s">
        <v>252</v>
      </c>
      <c r="E7" s="169" t="s">
        <v>249</v>
      </c>
      <c r="F7" s="272"/>
    </row>
    <row r="8" spans="1:7" ht="27" customHeight="1">
      <c r="A8" s="170"/>
      <c r="B8" s="171" t="s">
        <v>198</v>
      </c>
      <c r="C8" s="172">
        <f>C9+C11</f>
        <v>16</v>
      </c>
      <c r="D8" s="172">
        <f t="shared" ref="D8:E8" si="0">D9+D11</f>
        <v>15</v>
      </c>
      <c r="E8" s="172">
        <f t="shared" si="0"/>
        <v>1</v>
      </c>
      <c r="F8" s="171"/>
    </row>
    <row r="9" spans="1:7" ht="40.5" customHeight="1">
      <c r="A9" s="173" t="s">
        <v>155</v>
      </c>
      <c r="B9" s="174" t="s">
        <v>186</v>
      </c>
      <c r="C9" s="175">
        <v>1</v>
      </c>
      <c r="D9" s="176"/>
      <c r="E9" s="176">
        <v>1</v>
      </c>
      <c r="F9" s="177"/>
    </row>
    <row r="10" spans="1:7" ht="170.25" customHeight="1">
      <c r="A10" s="178">
        <v>1</v>
      </c>
      <c r="B10" s="179" t="s">
        <v>227</v>
      </c>
      <c r="C10" s="180">
        <v>1</v>
      </c>
      <c r="D10" s="181"/>
      <c r="E10" s="181">
        <v>1</v>
      </c>
      <c r="F10" s="177" t="s">
        <v>276</v>
      </c>
    </row>
    <row r="11" spans="1:7" s="184" customFormat="1" ht="41.25" customHeight="1">
      <c r="A11" s="173" t="s">
        <v>106</v>
      </c>
      <c r="B11" s="182" t="s">
        <v>184</v>
      </c>
      <c r="C11" s="175">
        <f>C12+C25+C26+C27</f>
        <v>15</v>
      </c>
      <c r="D11" s="175">
        <f t="shared" ref="D11:E11" si="1">D12+D25+D26+D27</f>
        <v>15</v>
      </c>
      <c r="E11" s="175">
        <f t="shared" si="1"/>
        <v>0</v>
      </c>
      <c r="F11" s="183"/>
      <c r="G11" s="167"/>
    </row>
    <row r="12" spans="1:7" s="187" customFormat="1" ht="28.5" customHeight="1">
      <c r="A12" s="173">
        <v>1</v>
      </c>
      <c r="B12" s="185" t="s">
        <v>228</v>
      </c>
      <c r="C12" s="171">
        <f>SUM(C13:C24)</f>
        <v>12</v>
      </c>
      <c r="D12" s="171">
        <f>SUM(D13:D24)</f>
        <v>12</v>
      </c>
      <c r="E12" s="171"/>
      <c r="F12" s="275" t="s">
        <v>274</v>
      </c>
      <c r="G12" s="186"/>
    </row>
    <row r="13" spans="1:7" s="190" customFormat="1" ht="28.5" customHeight="1">
      <c r="A13" s="178" t="s">
        <v>229</v>
      </c>
      <c r="B13" s="188" t="s">
        <v>259</v>
      </c>
      <c r="C13" s="189">
        <v>1</v>
      </c>
      <c r="D13" s="189">
        <v>1</v>
      </c>
      <c r="E13" s="189"/>
      <c r="F13" s="275"/>
      <c r="G13" s="167"/>
    </row>
    <row r="14" spans="1:7" s="190" customFormat="1" ht="28.5" customHeight="1">
      <c r="A14" s="178" t="s">
        <v>230</v>
      </c>
      <c r="B14" s="188" t="s">
        <v>260</v>
      </c>
      <c r="C14" s="189">
        <v>1</v>
      </c>
      <c r="D14" s="189">
        <v>1</v>
      </c>
      <c r="E14" s="189"/>
      <c r="F14" s="275"/>
      <c r="G14" s="167"/>
    </row>
    <row r="15" spans="1:7" s="190" customFormat="1" ht="28.5" customHeight="1">
      <c r="A15" s="178" t="s">
        <v>231</v>
      </c>
      <c r="B15" s="196" t="s">
        <v>261</v>
      </c>
      <c r="C15" s="189">
        <v>1</v>
      </c>
      <c r="D15" s="189">
        <v>1</v>
      </c>
      <c r="E15" s="189"/>
      <c r="F15" s="275"/>
      <c r="G15" s="167"/>
    </row>
    <row r="16" spans="1:7" s="191" customFormat="1" ht="28.5" customHeight="1">
      <c r="A16" s="178" t="s">
        <v>232</v>
      </c>
      <c r="B16" s="188" t="s">
        <v>262</v>
      </c>
      <c r="C16" s="189">
        <v>1</v>
      </c>
      <c r="D16" s="189">
        <v>1</v>
      </c>
      <c r="E16" s="192"/>
      <c r="F16" s="275"/>
    </row>
    <row r="17" spans="1:7" s="190" customFormat="1" ht="28.5" customHeight="1">
      <c r="A17" s="178" t="s">
        <v>233</v>
      </c>
      <c r="B17" s="188" t="s">
        <v>263</v>
      </c>
      <c r="C17" s="189">
        <v>1</v>
      </c>
      <c r="D17" s="189">
        <v>1</v>
      </c>
      <c r="E17" s="189"/>
      <c r="F17" s="275"/>
      <c r="G17" s="167"/>
    </row>
    <row r="18" spans="1:7" s="190" customFormat="1" ht="28.5" customHeight="1">
      <c r="A18" s="178" t="s">
        <v>234</v>
      </c>
      <c r="B18" s="188" t="s">
        <v>264</v>
      </c>
      <c r="C18" s="189">
        <v>1</v>
      </c>
      <c r="D18" s="189">
        <v>1</v>
      </c>
      <c r="E18" s="189"/>
      <c r="F18" s="275"/>
      <c r="G18" s="167"/>
    </row>
    <row r="19" spans="1:7" s="190" customFormat="1" ht="28.5" customHeight="1">
      <c r="A19" s="178" t="s">
        <v>235</v>
      </c>
      <c r="B19" s="188" t="s">
        <v>265</v>
      </c>
      <c r="C19" s="189">
        <v>1</v>
      </c>
      <c r="D19" s="189">
        <v>1</v>
      </c>
      <c r="E19" s="189"/>
      <c r="F19" s="275"/>
      <c r="G19" s="167"/>
    </row>
    <row r="20" spans="1:7" s="190" customFormat="1" ht="28.5" customHeight="1">
      <c r="A20" s="178" t="s">
        <v>236</v>
      </c>
      <c r="B20" s="188" t="s">
        <v>266</v>
      </c>
      <c r="C20" s="189">
        <v>1</v>
      </c>
      <c r="D20" s="189">
        <v>1</v>
      </c>
      <c r="E20" s="189"/>
      <c r="F20" s="275"/>
      <c r="G20" s="167"/>
    </row>
    <row r="21" spans="1:7" s="190" customFormat="1" ht="28.5" customHeight="1">
      <c r="A21" s="178" t="s">
        <v>237</v>
      </c>
      <c r="B21" s="188" t="s">
        <v>267</v>
      </c>
      <c r="C21" s="189">
        <v>1</v>
      </c>
      <c r="D21" s="189">
        <v>1</v>
      </c>
      <c r="E21" s="189"/>
      <c r="F21" s="275"/>
      <c r="G21" s="167"/>
    </row>
    <row r="22" spans="1:7" s="191" customFormat="1" ht="28.5" customHeight="1">
      <c r="A22" s="178" t="s">
        <v>238</v>
      </c>
      <c r="B22" s="188" t="s">
        <v>268</v>
      </c>
      <c r="C22" s="189">
        <v>1</v>
      </c>
      <c r="D22" s="189">
        <v>1</v>
      </c>
      <c r="E22" s="192"/>
      <c r="F22" s="275" t="s">
        <v>274</v>
      </c>
    </row>
    <row r="23" spans="1:7" s="190" customFormat="1" ht="28.5" customHeight="1">
      <c r="A23" s="178" t="s">
        <v>239</v>
      </c>
      <c r="B23" s="188" t="s">
        <v>269</v>
      </c>
      <c r="C23" s="189">
        <v>1</v>
      </c>
      <c r="D23" s="189">
        <v>1</v>
      </c>
      <c r="E23" s="189"/>
      <c r="F23" s="275"/>
      <c r="G23" s="167"/>
    </row>
    <row r="24" spans="1:7" s="190" customFormat="1" ht="43.5" customHeight="1">
      <c r="A24" s="178" t="s">
        <v>240</v>
      </c>
      <c r="B24" s="193" t="s">
        <v>241</v>
      </c>
      <c r="C24" s="189">
        <v>1</v>
      </c>
      <c r="D24" s="189">
        <v>1</v>
      </c>
      <c r="E24" s="189"/>
      <c r="F24" s="275"/>
      <c r="G24" s="167"/>
    </row>
    <row r="25" spans="1:7" s="187" customFormat="1" ht="42" customHeight="1">
      <c r="A25" s="173">
        <v>2</v>
      </c>
      <c r="B25" s="197" t="s">
        <v>270</v>
      </c>
      <c r="C25" s="171">
        <v>1</v>
      </c>
      <c r="D25" s="171">
        <v>1</v>
      </c>
      <c r="E25" s="171"/>
      <c r="F25" s="267" t="s">
        <v>273</v>
      </c>
      <c r="G25" s="186"/>
    </row>
    <row r="26" spans="1:7" s="194" customFormat="1" ht="52.5" customHeight="1">
      <c r="A26" s="173">
        <v>3</v>
      </c>
      <c r="B26" s="197" t="s">
        <v>242</v>
      </c>
      <c r="C26" s="171">
        <v>1</v>
      </c>
      <c r="D26" s="171">
        <v>1</v>
      </c>
      <c r="E26" s="173"/>
      <c r="F26" s="268"/>
      <c r="G26" s="186"/>
    </row>
    <row r="27" spans="1:7" s="194" customFormat="1" ht="87" customHeight="1">
      <c r="A27" s="173">
        <v>4</v>
      </c>
      <c r="B27" s="195" t="s">
        <v>243</v>
      </c>
      <c r="C27" s="171">
        <v>1</v>
      </c>
      <c r="D27" s="171">
        <v>1</v>
      </c>
      <c r="E27" s="171"/>
      <c r="F27" s="189" t="s">
        <v>272</v>
      </c>
      <c r="G27" s="186"/>
    </row>
    <row r="28" spans="1:7" ht="69" customHeight="1">
      <c r="A28" s="167"/>
      <c r="B28" s="167"/>
      <c r="C28" s="167"/>
    </row>
    <row r="29" spans="1:7" ht="20.100000000000001" customHeight="1">
      <c r="A29" s="167"/>
      <c r="B29" s="167"/>
      <c r="C29" s="167"/>
    </row>
    <row r="30" spans="1:7" ht="20.100000000000001" customHeight="1">
      <c r="A30" s="167"/>
      <c r="B30" s="167"/>
      <c r="C30" s="167"/>
    </row>
    <row r="31" spans="1:7" ht="20.100000000000001" customHeight="1">
      <c r="A31" s="167"/>
      <c r="B31" s="167"/>
      <c r="C31" s="167"/>
    </row>
    <row r="32" spans="1:7" ht="20.100000000000001" customHeight="1">
      <c r="A32" s="167"/>
      <c r="B32" s="167"/>
      <c r="C32" s="167"/>
    </row>
    <row r="33" spans="1:3">
      <c r="A33" s="167"/>
      <c r="B33" s="167"/>
      <c r="C33" s="167"/>
    </row>
    <row r="34" spans="1:3">
      <c r="A34" s="167"/>
      <c r="B34" s="167"/>
      <c r="C34" s="167"/>
    </row>
    <row r="35" spans="1:3">
      <c r="A35" s="167"/>
      <c r="B35" s="167"/>
      <c r="C35" s="167"/>
    </row>
    <row r="36" spans="1:3">
      <c r="A36" s="167"/>
      <c r="B36" s="167"/>
      <c r="C36" s="167"/>
    </row>
    <row r="37" spans="1:3">
      <c r="A37" s="167"/>
      <c r="B37" s="167"/>
      <c r="C37" s="167"/>
    </row>
  </sheetData>
  <mergeCells count="12">
    <mergeCell ref="F25:F26"/>
    <mergeCell ref="A1:F1"/>
    <mergeCell ref="A2:F2"/>
    <mergeCell ref="A3:F3"/>
    <mergeCell ref="A6:A7"/>
    <mergeCell ref="B6:B7"/>
    <mergeCell ref="C6:C7"/>
    <mergeCell ref="D6:E6"/>
    <mergeCell ref="F6:F7"/>
    <mergeCell ref="A4:F4"/>
    <mergeCell ref="F22:F24"/>
    <mergeCell ref="F12:F21"/>
  </mergeCells>
  <pageMargins left="0.51181102362204722"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tabSelected="1" workbookViewId="0">
      <selection activeCell="A2" sqref="A2:F2"/>
    </sheetView>
  </sheetViews>
  <sheetFormatPr defaultColWidth="9" defaultRowHeight="16.8"/>
  <cols>
    <col min="1" max="1" width="4.8984375" style="166" customWidth="1"/>
    <col min="2" max="2" width="33.69921875" style="166" customWidth="1"/>
    <col min="3" max="3" width="9.59765625" style="166" customWidth="1"/>
    <col min="4" max="4" width="9.3984375" style="166" customWidth="1"/>
    <col min="5" max="5" width="10.5" style="166" customWidth="1"/>
    <col min="6" max="6" width="20.59765625" style="167" customWidth="1"/>
    <col min="7" max="16384" width="9" style="167"/>
  </cols>
  <sheetData>
    <row r="1" spans="1:7" ht="19.5" customHeight="1">
      <c r="A1" s="249" t="s">
        <v>284</v>
      </c>
      <c r="B1" s="249"/>
      <c r="C1" s="249"/>
      <c r="D1" s="249"/>
      <c r="E1" s="249"/>
      <c r="F1" s="249"/>
    </row>
    <row r="2" spans="1:7" ht="45.75" customHeight="1">
      <c r="A2" s="249" t="s">
        <v>288</v>
      </c>
      <c r="B2" s="249"/>
      <c r="C2" s="249"/>
      <c r="D2" s="249"/>
      <c r="E2" s="249"/>
      <c r="F2" s="249"/>
    </row>
    <row r="3" spans="1:7" ht="23.25" hidden="1" customHeight="1">
      <c r="A3" s="252" t="s">
        <v>247</v>
      </c>
      <c r="B3" s="252"/>
      <c r="C3" s="252"/>
      <c r="D3" s="252"/>
      <c r="E3" s="252"/>
      <c r="F3" s="252"/>
    </row>
    <row r="4" spans="1:7" ht="16.5" customHeight="1">
      <c r="A4" s="252" t="s">
        <v>287</v>
      </c>
      <c r="B4" s="252"/>
      <c r="C4" s="252"/>
      <c r="D4" s="252"/>
      <c r="E4" s="252"/>
      <c r="F4" s="252"/>
    </row>
    <row r="5" spans="1:7" ht="20.25" customHeight="1">
      <c r="A5" s="164"/>
      <c r="B5" s="164"/>
      <c r="C5" s="164"/>
      <c r="D5" s="164"/>
      <c r="E5" s="164"/>
      <c r="F5" s="168"/>
    </row>
    <row r="6" spans="1:7" ht="25.5" customHeight="1">
      <c r="A6" s="269" t="s">
        <v>160</v>
      </c>
      <c r="B6" s="271" t="s">
        <v>223</v>
      </c>
      <c r="C6" s="269" t="s">
        <v>251</v>
      </c>
      <c r="D6" s="273" t="s">
        <v>225</v>
      </c>
      <c r="E6" s="274"/>
      <c r="F6" s="271" t="s">
        <v>226</v>
      </c>
    </row>
    <row r="7" spans="1:7" ht="73.5" customHeight="1">
      <c r="A7" s="270"/>
      <c r="B7" s="272"/>
      <c r="C7" s="270"/>
      <c r="D7" s="169" t="s">
        <v>253</v>
      </c>
      <c r="E7" s="169" t="s">
        <v>249</v>
      </c>
      <c r="F7" s="272"/>
    </row>
    <row r="8" spans="1:7" ht="32.25" customHeight="1">
      <c r="A8" s="170"/>
      <c r="B8" s="171" t="s">
        <v>198</v>
      </c>
      <c r="C8" s="172">
        <f>C9+C11</f>
        <v>16</v>
      </c>
      <c r="D8" s="172">
        <f t="shared" ref="D8:E8" si="0">D9+D11</f>
        <v>15</v>
      </c>
      <c r="E8" s="172">
        <f t="shared" si="0"/>
        <v>1</v>
      </c>
      <c r="F8" s="171"/>
    </row>
    <row r="9" spans="1:7" ht="45" customHeight="1">
      <c r="A9" s="173" t="s">
        <v>155</v>
      </c>
      <c r="B9" s="174" t="s">
        <v>186</v>
      </c>
      <c r="C9" s="175">
        <v>1</v>
      </c>
      <c r="D9" s="176"/>
      <c r="E9" s="176">
        <v>1</v>
      </c>
      <c r="F9" s="177"/>
    </row>
    <row r="10" spans="1:7" ht="160.5" customHeight="1">
      <c r="A10" s="178">
        <v>1</v>
      </c>
      <c r="B10" s="179" t="s">
        <v>227</v>
      </c>
      <c r="C10" s="180">
        <v>1</v>
      </c>
      <c r="D10" s="181"/>
      <c r="E10" s="181">
        <v>1</v>
      </c>
      <c r="F10" s="177" t="s">
        <v>271</v>
      </c>
    </row>
    <row r="11" spans="1:7" s="184" customFormat="1" ht="41.25" customHeight="1">
      <c r="A11" s="173" t="s">
        <v>106</v>
      </c>
      <c r="B11" s="182" t="s">
        <v>184</v>
      </c>
      <c r="C11" s="175">
        <f>C12+C25+C26+C27</f>
        <v>15</v>
      </c>
      <c r="D11" s="175">
        <f t="shared" ref="D11:E11" si="1">D12+D25+D26+D27</f>
        <v>15</v>
      </c>
      <c r="E11" s="175">
        <f t="shared" si="1"/>
        <v>0</v>
      </c>
      <c r="F11" s="183"/>
      <c r="G11" s="167"/>
    </row>
    <row r="12" spans="1:7" s="187" customFormat="1" ht="28.5" customHeight="1">
      <c r="A12" s="173">
        <v>1</v>
      </c>
      <c r="B12" s="185" t="s">
        <v>228</v>
      </c>
      <c r="C12" s="171">
        <f>SUM(C13:C24)</f>
        <v>12</v>
      </c>
      <c r="D12" s="171">
        <f>SUM(D13:D24)</f>
        <v>12</v>
      </c>
      <c r="E12" s="171"/>
      <c r="F12" s="267" t="s">
        <v>274</v>
      </c>
      <c r="G12" s="186"/>
    </row>
    <row r="13" spans="1:7" s="190" customFormat="1" ht="28.5" customHeight="1">
      <c r="A13" s="178" t="s">
        <v>229</v>
      </c>
      <c r="B13" s="188" t="s">
        <v>259</v>
      </c>
      <c r="C13" s="189">
        <v>1</v>
      </c>
      <c r="D13" s="189">
        <v>1</v>
      </c>
      <c r="E13" s="189"/>
      <c r="F13" s="276"/>
      <c r="G13" s="167"/>
    </row>
    <row r="14" spans="1:7" s="190" customFormat="1" ht="28.5" customHeight="1">
      <c r="A14" s="178" t="s">
        <v>230</v>
      </c>
      <c r="B14" s="188" t="s">
        <v>260</v>
      </c>
      <c r="C14" s="189">
        <v>1</v>
      </c>
      <c r="D14" s="189">
        <v>1</v>
      </c>
      <c r="E14" s="189"/>
      <c r="F14" s="276"/>
      <c r="G14" s="167"/>
    </row>
    <row r="15" spans="1:7" s="190" customFormat="1" ht="28.5" customHeight="1">
      <c r="A15" s="178" t="s">
        <v>231</v>
      </c>
      <c r="B15" s="196" t="s">
        <v>261</v>
      </c>
      <c r="C15" s="189">
        <v>1</v>
      </c>
      <c r="D15" s="189">
        <v>1</v>
      </c>
      <c r="E15" s="189"/>
      <c r="F15" s="276"/>
      <c r="G15" s="167"/>
    </row>
    <row r="16" spans="1:7" s="191" customFormat="1" ht="28.5" customHeight="1">
      <c r="A16" s="178" t="s">
        <v>232</v>
      </c>
      <c r="B16" s="188" t="s">
        <v>262</v>
      </c>
      <c r="C16" s="189">
        <v>1</v>
      </c>
      <c r="D16" s="189">
        <v>1</v>
      </c>
      <c r="E16" s="192"/>
      <c r="F16" s="276"/>
    </row>
    <row r="17" spans="1:7" s="190" customFormat="1" ht="28.5" customHeight="1">
      <c r="A17" s="178" t="s">
        <v>233</v>
      </c>
      <c r="B17" s="188" t="s">
        <v>263</v>
      </c>
      <c r="C17" s="189">
        <v>1</v>
      </c>
      <c r="D17" s="189">
        <v>1</v>
      </c>
      <c r="E17" s="189"/>
      <c r="F17" s="276"/>
      <c r="G17" s="167"/>
    </row>
    <row r="18" spans="1:7" s="190" customFormat="1" ht="28.5" customHeight="1">
      <c r="A18" s="178" t="s">
        <v>234</v>
      </c>
      <c r="B18" s="188" t="s">
        <v>264</v>
      </c>
      <c r="C18" s="189">
        <v>1</v>
      </c>
      <c r="D18" s="189">
        <v>1</v>
      </c>
      <c r="E18" s="189"/>
      <c r="F18" s="276"/>
      <c r="G18" s="167"/>
    </row>
    <row r="19" spans="1:7" s="190" customFormat="1" ht="28.5" customHeight="1">
      <c r="A19" s="178" t="s">
        <v>235</v>
      </c>
      <c r="B19" s="188" t="s">
        <v>265</v>
      </c>
      <c r="C19" s="189">
        <v>1</v>
      </c>
      <c r="D19" s="189">
        <v>1</v>
      </c>
      <c r="E19" s="189"/>
      <c r="F19" s="276"/>
      <c r="G19" s="167"/>
    </row>
    <row r="20" spans="1:7" s="190" customFormat="1" ht="28.5" customHeight="1">
      <c r="A20" s="178" t="s">
        <v>236</v>
      </c>
      <c r="B20" s="188" t="s">
        <v>266</v>
      </c>
      <c r="C20" s="189">
        <v>1</v>
      </c>
      <c r="D20" s="189">
        <v>1</v>
      </c>
      <c r="E20" s="189"/>
      <c r="F20" s="276"/>
      <c r="G20" s="167"/>
    </row>
    <row r="21" spans="1:7" s="190" customFormat="1" ht="28.5" customHeight="1">
      <c r="A21" s="178" t="s">
        <v>237</v>
      </c>
      <c r="B21" s="188" t="s">
        <v>267</v>
      </c>
      <c r="C21" s="189">
        <v>1</v>
      </c>
      <c r="D21" s="189">
        <v>1</v>
      </c>
      <c r="E21" s="189"/>
      <c r="F21" s="268"/>
      <c r="G21" s="167"/>
    </row>
    <row r="22" spans="1:7" s="191" customFormat="1" ht="28.5" customHeight="1">
      <c r="A22" s="178" t="s">
        <v>238</v>
      </c>
      <c r="B22" s="188" t="s">
        <v>268</v>
      </c>
      <c r="C22" s="189">
        <v>1</v>
      </c>
      <c r="D22" s="189">
        <v>1</v>
      </c>
      <c r="E22" s="192"/>
      <c r="F22" s="275" t="s">
        <v>274</v>
      </c>
    </row>
    <row r="23" spans="1:7" s="190" customFormat="1" ht="36.75" customHeight="1">
      <c r="A23" s="178" t="s">
        <v>239</v>
      </c>
      <c r="B23" s="188" t="s">
        <v>269</v>
      </c>
      <c r="C23" s="189">
        <v>1</v>
      </c>
      <c r="D23" s="189">
        <v>1</v>
      </c>
      <c r="E23" s="189"/>
      <c r="F23" s="275"/>
      <c r="G23" s="167"/>
    </row>
    <row r="24" spans="1:7" s="190" customFormat="1" ht="55.5" customHeight="1">
      <c r="A24" s="178" t="s">
        <v>240</v>
      </c>
      <c r="B24" s="193" t="s">
        <v>241</v>
      </c>
      <c r="C24" s="189">
        <v>1</v>
      </c>
      <c r="D24" s="189">
        <v>1</v>
      </c>
      <c r="E24" s="189"/>
      <c r="F24" s="275"/>
      <c r="G24" s="167"/>
    </row>
    <row r="25" spans="1:7" s="187" customFormat="1" ht="64.5" customHeight="1">
      <c r="A25" s="173">
        <v>2</v>
      </c>
      <c r="B25" s="197" t="s">
        <v>270</v>
      </c>
      <c r="C25" s="171">
        <v>1</v>
      </c>
      <c r="D25" s="171">
        <v>1</v>
      </c>
      <c r="E25" s="171"/>
      <c r="F25" s="267" t="s">
        <v>273</v>
      </c>
      <c r="G25" s="186"/>
    </row>
    <row r="26" spans="1:7" s="194" customFormat="1" ht="45.75" customHeight="1">
      <c r="A26" s="173">
        <v>3</v>
      </c>
      <c r="B26" s="197" t="s">
        <v>242</v>
      </c>
      <c r="C26" s="171">
        <v>1</v>
      </c>
      <c r="D26" s="171">
        <v>1</v>
      </c>
      <c r="E26" s="173"/>
      <c r="F26" s="268"/>
      <c r="G26" s="186"/>
    </row>
    <row r="27" spans="1:7" s="194" customFormat="1" ht="116.25" customHeight="1">
      <c r="A27" s="173">
        <v>4</v>
      </c>
      <c r="B27" s="195" t="s">
        <v>243</v>
      </c>
      <c r="C27" s="171">
        <v>1</v>
      </c>
      <c r="D27" s="171">
        <v>1</v>
      </c>
      <c r="E27" s="171"/>
      <c r="F27" s="189" t="s">
        <v>272</v>
      </c>
      <c r="G27" s="186"/>
    </row>
    <row r="28" spans="1:7" ht="20.100000000000001" customHeight="1">
      <c r="A28" s="167"/>
      <c r="B28" s="167"/>
      <c r="C28" s="167"/>
    </row>
    <row r="29" spans="1:7" ht="20.100000000000001" customHeight="1">
      <c r="A29" s="167"/>
      <c r="B29" s="167"/>
      <c r="C29" s="167"/>
    </row>
    <row r="30" spans="1:7" ht="20.100000000000001" customHeight="1">
      <c r="A30" s="167"/>
      <c r="B30" s="167"/>
      <c r="C30" s="167"/>
    </row>
    <row r="31" spans="1:7" ht="20.100000000000001" customHeight="1">
      <c r="A31" s="167"/>
      <c r="B31" s="167"/>
      <c r="C31" s="167"/>
    </row>
    <row r="32" spans="1:7" ht="20.100000000000001" customHeight="1">
      <c r="A32" s="167"/>
      <c r="B32" s="167"/>
      <c r="C32" s="167"/>
    </row>
    <row r="33" spans="1:3">
      <c r="A33" s="167"/>
      <c r="B33" s="167"/>
      <c r="C33" s="167"/>
    </row>
    <row r="34" spans="1:3">
      <c r="A34" s="167"/>
      <c r="B34" s="167"/>
      <c r="C34" s="167"/>
    </row>
    <row r="35" spans="1:3">
      <c r="A35" s="167"/>
      <c r="B35" s="167"/>
      <c r="C35" s="167"/>
    </row>
    <row r="36" spans="1:3">
      <c r="A36" s="167"/>
      <c r="B36" s="167"/>
      <c r="C36" s="167"/>
    </row>
    <row r="37" spans="1:3">
      <c r="A37" s="167"/>
      <c r="B37" s="167"/>
      <c r="C37" s="167"/>
    </row>
  </sheetData>
  <mergeCells count="12">
    <mergeCell ref="F25:F26"/>
    <mergeCell ref="A1:F1"/>
    <mergeCell ref="A2:F2"/>
    <mergeCell ref="A3:F3"/>
    <mergeCell ref="A4:F4"/>
    <mergeCell ref="A6:A7"/>
    <mergeCell ref="B6:B7"/>
    <mergeCell ref="C6:C7"/>
    <mergeCell ref="D6:E6"/>
    <mergeCell ref="F6:F7"/>
    <mergeCell ref="F22:F24"/>
    <mergeCell ref="F12:F21"/>
  </mergeCells>
  <pageMargins left="0.51181102362204722" right="0.31496062992125984" top="0.74803149606299213" bottom="0.35433070866141736"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Tổng hợp xe pv chung (2)</vt:lpstr>
      <vt:lpstr>PHỤ LỤC 1</vt:lpstr>
      <vt:lpstr>PHỤ LỤC 2</vt:lpstr>
      <vt:lpstr>PHỤ LỤC 3</vt:lpstr>
      <vt:lpstr>KÈM NGHỊ QUYẾT</vt:lpstr>
      <vt:lpstr>'Tổng hợp xe pv chung (2)'!Print_Area</vt:lpstr>
      <vt:lpstr>'KÈM NGHỊ QUYẾT'!Print_Titles</vt:lpstr>
      <vt:lpstr>'PHỤ LỤC 1'!Print_Titles</vt:lpstr>
      <vt:lpstr>'PHỤ LỤC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ASUS</cp:lastModifiedBy>
  <cp:lastPrinted>2024-11-26T10:59:16Z</cp:lastPrinted>
  <dcterms:created xsi:type="dcterms:W3CDTF">2022-08-24T10:29:32Z</dcterms:created>
  <dcterms:modified xsi:type="dcterms:W3CDTF">2024-12-10T00:42:19Z</dcterms:modified>
</cp:coreProperties>
</file>